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ｈｐ\sat\link\satpoints\"/>
    </mc:Choice>
  </mc:AlternateContent>
  <xr:revisionPtr revIDLastSave="0" documentId="8_{62C0BEF7-F279-46EE-BD98-CA3195B14116}" xr6:coauthVersionLast="47" xr6:coauthVersionMax="47" xr10:uidLastSave="{00000000-0000-0000-0000-000000000000}"/>
  <bookViews>
    <workbookView xWindow="-120" yWindow="-120" windowWidth="20730" windowHeight="11160" activeTab="1" xr2:uid="{080C1583-43A5-4555-818F-E9CD6B4F604D}"/>
  </bookViews>
  <sheets>
    <sheet name="no.1" sheetId="1" r:id="rId1"/>
    <sheet name="h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6" i="1" l="1"/>
  <c r="Y74" i="1"/>
  <c r="Y70" i="1"/>
  <c r="Y42" i="1"/>
  <c r="Y100" i="1"/>
  <c r="Y41" i="1"/>
  <c r="Y75" i="1"/>
  <c r="Y71" i="1"/>
  <c r="Y101" i="1"/>
  <c r="Y69" i="1"/>
  <c r="Y73" i="1"/>
  <c r="Y32" i="1"/>
  <c r="Y40" i="1"/>
  <c r="Y102" i="1"/>
  <c r="Y103" i="1"/>
  <c r="Y50" i="1"/>
  <c r="Y104" i="1"/>
  <c r="Y19" i="1"/>
  <c r="Y59" i="1"/>
  <c r="Y105" i="1"/>
  <c r="Y37" i="1"/>
  <c r="Y68" i="1"/>
  <c r="Y83" i="1"/>
  <c r="Y106" i="1"/>
  <c r="Y6" i="1"/>
  <c r="Y107" i="1"/>
  <c r="Y82" i="1"/>
  <c r="Y36" i="1"/>
  <c r="Y38" i="1"/>
  <c r="Y116" i="1"/>
  <c r="Y23" i="1"/>
  <c r="Y39" i="1"/>
  <c r="Y33" i="1"/>
  <c r="Y35" i="1"/>
  <c r="Y108" i="1"/>
  <c r="Y72" i="1"/>
  <c r="Y117" i="1"/>
  <c r="Y22" i="1"/>
  <c r="Y118" i="1"/>
  <c r="Y43" i="1"/>
  <c r="Y119" i="1"/>
  <c r="Y26" i="1"/>
  <c r="Y5" i="1"/>
  <c r="Y7" i="1"/>
  <c r="Y27" i="1"/>
  <c r="Y51" i="1"/>
  <c r="Y28" i="1"/>
  <c r="Y29" i="1"/>
  <c r="Y61" i="1"/>
  <c r="Y109" i="1"/>
  <c r="Y21" i="1"/>
  <c r="Y110" i="1"/>
  <c r="Y11" i="1"/>
  <c r="Y81" i="1"/>
  <c r="Y30" i="1"/>
  <c r="Y4" i="1"/>
  <c r="Y57" i="1"/>
  <c r="Y77" i="1"/>
  <c r="Y31" i="1"/>
  <c r="Y111" i="1"/>
  <c r="Y112" i="1"/>
  <c r="Y24" i="1"/>
  <c r="Y54" i="1"/>
  <c r="Y15" i="1"/>
  <c r="Y120" i="1"/>
  <c r="Y53" i="1"/>
  <c r="Y113" i="1"/>
  <c r="Y55" i="1"/>
  <c r="Y48" i="1"/>
  <c r="Y52" i="1"/>
  <c r="Y67" i="1"/>
  <c r="Y12" i="1"/>
  <c r="Y114" i="1"/>
  <c r="Y8" i="1"/>
  <c r="Y121" i="1"/>
  <c r="Y49" i="1"/>
  <c r="Y122" i="1"/>
  <c r="Y123" i="1"/>
  <c r="Y84" i="1"/>
  <c r="Y9" i="1"/>
  <c r="Y34" i="1"/>
  <c r="Y10" i="1"/>
  <c r="Y20" i="1"/>
  <c r="Y115" i="1"/>
  <c r="Y25" i="1"/>
  <c r="Y13" i="1"/>
  <c r="Y56" i="1"/>
  <c r="Y60" i="1"/>
  <c r="Y63" i="1"/>
  <c r="Y124" i="1"/>
  <c r="Y125" i="1"/>
  <c r="Z16" i="1"/>
  <c r="Z66" i="1"/>
  <c r="Z18" i="1"/>
  <c r="Z44" i="1"/>
  <c r="Z46" i="1"/>
  <c r="Z45" i="1"/>
  <c r="Z47" i="1"/>
  <c r="Z14" i="1"/>
  <c r="Z80" i="1"/>
  <c r="Z62" i="1"/>
  <c r="Z78" i="1"/>
  <c r="Z58" i="1"/>
  <c r="Z65" i="1"/>
  <c r="Z64" i="1"/>
  <c r="Z79" i="1"/>
  <c r="Z76" i="1"/>
  <c r="Z74" i="1"/>
  <c r="Z70" i="1"/>
  <c r="Z42" i="1"/>
  <c r="Z100" i="1"/>
  <c r="Z41" i="1"/>
  <c r="Z75" i="1"/>
  <c r="Z71" i="1"/>
  <c r="Z101" i="1"/>
  <c r="Z69" i="1"/>
  <c r="Z73" i="1"/>
  <c r="Z32" i="1"/>
  <c r="Z40" i="1"/>
  <c r="Z102" i="1"/>
  <c r="Z103" i="1"/>
  <c r="Z50" i="1"/>
  <c r="Z104" i="1"/>
  <c r="Z19" i="1"/>
  <c r="Z59" i="1"/>
  <c r="Z105" i="1"/>
  <c r="Z37" i="1"/>
  <c r="Z68" i="1"/>
  <c r="Z83" i="1"/>
  <c r="Z106" i="1"/>
  <c r="Z6" i="1"/>
  <c r="Z107" i="1"/>
  <c r="Z82" i="1"/>
  <c r="Z36" i="1"/>
  <c r="Z38" i="1"/>
  <c r="Z116" i="1"/>
  <c r="Z23" i="1"/>
  <c r="Z39" i="1"/>
  <c r="Z33" i="1"/>
  <c r="Z35" i="1"/>
  <c r="Z108" i="1"/>
  <c r="Z72" i="1"/>
  <c r="Z117" i="1"/>
  <c r="Z22" i="1"/>
  <c r="Z118" i="1"/>
  <c r="Z43" i="1"/>
  <c r="Z119" i="1"/>
  <c r="Z26" i="1"/>
  <c r="Z5" i="1"/>
  <c r="Z7" i="1"/>
  <c r="Z27" i="1"/>
  <c r="Z51" i="1"/>
  <c r="Z28" i="1"/>
  <c r="Z29" i="1"/>
  <c r="Z61" i="1"/>
  <c r="Z109" i="1"/>
  <c r="Z21" i="1"/>
  <c r="Z110" i="1"/>
  <c r="Z11" i="1"/>
  <c r="Z81" i="1"/>
  <c r="Z30" i="1"/>
  <c r="Z4" i="1"/>
  <c r="Z57" i="1"/>
  <c r="Z77" i="1"/>
  <c r="Z31" i="1"/>
  <c r="Z111" i="1"/>
  <c r="Z112" i="1"/>
  <c r="Z24" i="1"/>
  <c r="Z54" i="1"/>
  <c r="Z15" i="1"/>
  <c r="Z120" i="1"/>
  <c r="Z53" i="1"/>
  <c r="Z113" i="1"/>
  <c r="Z55" i="1"/>
  <c r="Z48" i="1"/>
  <c r="Z52" i="1"/>
  <c r="Z67" i="1"/>
  <c r="Z12" i="1"/>
  <c r="Z114" i="1"/>
  <c r="Z8" i="1"/>
  <c r="Z121" i="1"/>
  <c r="Z49" i="1"/>
  <c r="Z122" i="1"/>
  <c r="Z123" i="1"/>
  <c r="Z84" i="1"/>
  <c r="Z9" i="1"/>
  <c r="Z34" i="1"/>
  <c r="Z10" i="1"/>
  <c r="Z20" i="1"/>
  <c r="Z115" i="1"/>
  <c r="Z25" i="1"/>
  <c r="Z13" i="1"/>
  <c r="Z56" i="1"/>
  <c r="Z60" i="1"/>
  <c r="Z63" i="1"/>
  <c r="Z124" i="1"/>
  <c r="Z125" i="1"/>
  <c r="Z17" i="1"/>
  <c r="AJ66" i="1"/>
  <c r="AK66" i="1"/>
  <c r="AL66" i="1"/>
  <c r="AJ44" i="1"/>
  <c r="AK44" i="1"/>
  <c r="AL44" i="1"/>
  <c r="AJ18" i="1"/>
  <c r="AK18" i="1"/>
  <c r="AL18" i="1"/>
  <c r="AJ45" i="1"/>
  <c r="AK45" i="1"/>
  <c r="AL45" i="1"/>
  <c r="AJ46" i="1"/>
  <c r="AK46" i="1"/>
  <c r="AL46" i="1"/>
  <c r="AJ47" i="1"/>
  <c r="AK47" i="1"/>
  <c r="AL47" i="1"/>
  <c r="AJ16" i="1"/>
  <c r="AK16" i="1"/>
  <c r="AL16" i="1"/>
  <c r="AJ14" i="1"/>
  <c r="AK14" i="1"/>
  <c r="AL14" i="1"/>
  <c r="AJ58" i="1"/>
  <c r="AK58" i="1"/>
  <c r="AJ62" i="1"/>
  <c r="AK62" i="1"/>
  <c r="AL62" i="1"/>
  <c r="AJ65" i="1"/>
  <c r="AK65" i="1"/>
  <c r="AJ64" i="1"/>
  <c r="AK64" i="1"/>
  <c r="AJ79" i="1"/>
  <c r="AK79" i="1"/>
  <c r="AJ78" i="1"/>
  <c r="AK78" i="1"/>
  <c r="AL78" i="1"/>
  <c r="AJ80" i="1"/>
  <c r="AK80" i="1"/>
  <c r="AL80" i="1"/>
  <c r="AJ76" i="1"/>
  <c r="AK76" i="1"/>
  <c r="AJ74" i="1"/>
  <c r="AK74" i="1"/>
  <c r="AJ70" i="1"/>
  <c r="AK70" i="1"/>
  <c r="AJ42" i="1"/>
  <c r="AK42" i="1"/>
  <c r="AJ100" i="1"/>
  <c r="AK100" i="1"/>
  <c r="AJ41" i="1"/>
  <c r="AK41" i="1"/>
  <c r="AJ75" i="1"/>
  <c r="AK75" i="1"/>
  <c r="AJ71" i="1"/>
  <c r="AK71" i="1"/>
  <c r="AJ101" i="1"/>
  <c r="AK101" i="1"/>
  <c r="AJ69" i="1"/>
  <c r="AK69" i="1"/>
  <c r="AM69" i="1" s="1"/>
  <c r="AN69" i="1" s="1"/>
  <c r="AJ73" i="1"/>
  <c r="AK73" i="1"/>
  <c r="AJ32" i="1"/>
  <c r="AK32" i="1"/>
  <c r="AJ40" i="1"/>
  <c r="AK40" i="1"/>
  <c r="AJ102" i="1"/>
  <c r="AK102" i="1"/>
  <c r="AJ103" i="1"/>
  <c r="AK103" i="1"/>
  <c r="AJ50" i="1"/>
  <c r="AK50" i="1"/>
  <c r="AJ104" i="1"/>
  <c r="AK104" i="1"/>
  <c r="AJ19" i="1"/>
  <c r="AK19" i="1"/>
  <c r="AJ59" i="1"/>
  <c r="AK59" i="1"/>
  <c r="AJ105" i="1"/>
  <c r="AK105" i="1"/>
  <c r="AJ37" i="1"/>
  <c r="AK37" i="1"/>
  <c r="AJ68" i="1"/>
  <c r="AK68" i="1"/>
  <c r="AM68" i="1" s="1"/>
  <c r="AN68" i="1" s="1"/>
  <c r="AJ83" i="1"/>
  <c r="AM83" i="1" s="1"/>
  <c r="AN83" i="1" s="1"/>
  <c r="AK83" i="1"/>
  <c r="AJ106" i="1"/>
  <c r="AK106" i="1"/>
  <c r="AJ6" i="1"/>
  <c r="AK6" i="1"/>
  <c r="AJ107" i="1"/>
  <c r="AK107" i="1"/>
  <c r="AJ82" i="1"/>
  <c r="AM82" i="1" s="1"/>
  <c r="AN82" i="1" s="1"/>
  <c r="AK82" i="1"/>
  <c r="AJ36" i="1"/>
  <c r="AK36" i="1"/>
  <c r="AJ38" i="1"/>
  <c r="AK38" i="1"/>
  <c r="AJ116" i="1"/>
  <c r="AK116" i="1"/>
  <c r="AJ23" i="1"/>
  <c r="AK23" i="1"/>
  <c r="AJ39" i="1"/>
  <c r="AK39" i="1"/>
  <c r="AJ33" i="1"/>
  <c r="AK33" i="1"/>
  <c r="AJ35" i="1"/>
  <c r="AK35" i="1"/>
  <c r="AJ108" i="1"/>
  <c r="AK108" i="1"/>
  <c r="AJ72" i="1"/>
  <c r="AK72" i="1"/>
  <c r="AJ117" i="1"/>
  <c r="AK117" i="1"/>
  <c r="AJ22" i="1"/>
  <c r="AK22" i="1"/>
  <c r="AJ118" i="1"/>
  <c r="AK118" i="1"/>
  <c r="AJ43" i="1"/>
  <c r="AK43" i="1"/>
  <c r="AJ119" i="1"/>
  <c r="AK119" i="1"/>
  <c r="AJ26" i="1"/>
  <c r="AK26" i="1"/>
  <c r="AJ5" i="1"/>
  <c r="AK5" i="1"/>
  <c r="AJ7" i="1"/>
  <c r="AK7" i="1"/>
  <c r="AJ27" i="1"/>
  <c r="AK27" i="1"/>
  <c r="AJ51" i="1"/>
  <c r="AK51" i="1"/>
  <c r="AJ28" i="1"/>
  <c r="AK28" i="1"/>
  <c r="AJ29" i="1"/>
  <c r="AK29" i="1"/>
  <c r="AJ61" i="1"/>
  <c r="AK61" i="1"/>
  <c r="AJ109" i="1"/>
  <c r="AK109" i="1"/>
  <c r="AJ21" i="1"/>
  <c r="AK21" i="1"/>
  <c r="AJ110" i="1"/>
  <c r="AK110" i="1"/>
  <c r="AJ11" i="1"/>
  <c r="AK11" i="1"/>
  <c r="AJ81" i="1"/>
  <c r="AK81" i="1"/>
  <c r="AJ30" i="1"/>
  <c r="AK30" i="1"/>
  <c r="AJ4" i="1"/>
  <c r="AK4" i="1"/>
  <c r="AJ57" i="1"/>
  <c r="AK57" i="1"/>
  <c r="AJ77" i="1"/>
  <c r="AK77" i="1"/>
  <c r="AJ31" i="1"/>
  <c r="AK31" i="1"/>
  <c r="AJ111" i="1"/>
  <c r="AK111" i="1"/>
  <c r="AJ112" i="1"/>
  <c r="AK112" i="1"/>
  <c r="AJ24" i="1"/>
  <c r="AK24" i="1"/>
  <c r="AJ54" i="1"/>
  <c r="AK54" i="1"/>
  <c r="AJ15" i="1"/>
  <c r="AK15" i="1"/>
  <c r="AJ120" i="1"/>
  <c r="AK120" i="1"/>
  <c r="AJ53" i="1"/>
  <c r="AK53" i="1"/>
  <c r="AJ113" i="1"/>
  <c r="AK113" i="1"/>
  <c r="AJ55" i="1"/>
  <c r="AK55" i="1"/>
  <c r="AJ48" i="1"/>
  <c r="AK48" i="1"/>
  <c r="AJ52" i="1"/>
  <c r="AK52" i="1"/>
  <c r="AM52" i="1"/>
  <c r="AN52" i="1" s="1"/>
  <c r="AJ67" i="1"/>
  <c r="AK67" i="1"/>
  <c r="AJ12" i="1"/>
  <c r="AK12" i="1"/>
  <c r="AJ114" i="1"/>
  <c r="AK114" i="1"/>
  <c r="AJ8" i="1"/>
  <c r="AK8" i="1"/>
  <c r="AM8" i="1" s="1"/>
  <c r="AN8" i="1" s="1"/>
  <c r="AJ121" i="1"/>
  <c r="AK121" i="1"/>
  <c r="AJ49" i="1"/>
  <c r="AK49" i="1"/>
  <c r="AJ122" i="1"/>
  <c r="AK122" i="1"/>
  <c r="AJ123" i="1"/>
  <c r="AK123" i="1"/>
  <c r="AJ84" i="1"/>
  <c r="AK84" i="1"/>
  <c r="AJ9" i="1"/>
  <c r="AK9" i="1"/>
  <c r="AJ34" i="1"/>
  <c r="AK34" i="1"/>
  <c r="AJ10" i="1"/>
  <c r="AK10" i="1"/>
  <c r="AJ20" i="1"/>
  <c r="AK20" i="1"/>
  <c r="AJ115" i="1"/>
  <c r="AK115" i="1"/>
  <c r="AJ25" i="1"/>
  <c r="AK25" i="1"/>
  <c r="AJ13" i="1"/>
  <c r="AK13" i="1"/>
  <c r="AM13" i="1" s="1"/>
  <c r="AN13" i="1" s="1"/>
  <c r="AM64" i="1" l="1"/>
  <c r="AN64" i="1" s="1"/>
  <c r="AM65" i="1"/>
  <c r="AN65" i="1" s="1"/>
  <c r="AM81" i="1"/>
  <c r="AN81" i="1" s="1"/>
  <c r="AM110" i="1"/>
  <c r="AN110" i="1" s="1"/>
  <c r="AM109" i="1"/>
  <c r="AN109" i="1" s="1"/>
  <c r="AM29" i="1"/>
  <c r="AN29" i="1" s="1"/>
  <c r="AM51" i="1"/>
  <c r="AN51" i="1" s="1"/>
  <c r="AM7" i="1"/>
  <c r="AN7" i="1" s="1"/>
  <c r="AM22" i="1"/>
  <c r="AN22" i="1" s="1"/>
  <c r="AM41" i="1"/>
  <c r="AN41" i="1" s="1"/>
  <c r="AM42" i="1"/>
  <c r="AN42" i="1" s="1"/>
  <c r="AM74" i="1"/>
  <c r="AN74" i="1" s="1"/>
  <c r="AM77" i="1"/>
  <c r="AN77" i="1" s="1"/>
  <c r="AM107" i="1"/>
  <c r="AN107" i="1" s="1"/>
  <c r="AM59" i="1"/>
  <c r="AN59" i="1" s="1"/>
  <c r="AM73" i="1"/>
  <c r="AN73" i="1" s="1"/>
  <c r="AM75" i="1"/>
  <c r="AN75" i="1" s="1"/>
  <c r="AM76" i="1"/>
  <c r="AN76" i="1" s="1"/>
  <c r="AM80" i="1"/>
  <c r="AN80" i="1" s="1"/>
  <c r="AM47" i="1"/>
  <c r="AN47" i="1" s="1"/>
  <c r="AM44" i="1"/>
  <c r="AN44" i="1" s="1"/>
  <c r="AM20" i="1"/>
  <c r="AN20" i="1" s="1"/>
  <c r="AM121" i="1"/>
  <c r="AN121" i="1" s="1"/>
  <c r="AM67" i="1"/>
  <c r="AN67" i="1" s="1"/>
  <c r="AM120" i="1"/>
  <c r="AN120" i="1" s="1"/>
  <c r="AM61" i="1"/>
  <c r="AN61" i="1" s="1"/>
  <c r="AM33" i="1"/>
  <c r="AN33" i="1" s="1"/>
  <c r="AM70" i="1"/>
  <c r="AN70" i="1" s="1"/>
  <c r="AM21" i="1"/>
  <c r="AN21" i="1" s="1"/>
  <c r="AM5" i="1"/>
  <c r="AN5" i="1" s="1"/>
  <c r="AM118" i="1"/>
  <c r="AN118" i="1" s="1"/>
  <c r="AM105" i="1"/>
  <c r="AN105" i="1" s="1"/>
  <c r="AM19" i="1"/>
  <c r="AN19" i="1" s="1"/>
  <c r="AM50" i="1"/>
  <c r="AN50" i="1" s="1"/>
  <c r="AM102" i="1"/>
  <c r="AN102" i="1" s="1"/>
  <c r="AM32" i="1"/>
  <c r="AN32" i="1" s="1"/>
  <c r="AM113" i="1"/>
  <c r="AN113" i="1" s="1"/>
  <c r="AM31" i="1"/>
  <c r="AN31" i="1" s="1"/>
  <c r="AM30" i="1"/>
  <c r="AN30" i="1" s="1"/>
  <c r="AM72" i="1"/>
  <c r="AN72" i="1" s="1"/>
  <c r="AM35" i="1"/>
  <c r="AN35" i="1" s="1"/>
  <c r="AM39" i="1"/>
  <c r="AN39" i="1" s="1"/>
  <c r="AM116" i="1"/>
  <c r="AN116" i="1" s="1"/>
  <c r="AM36" i="1"/>
  <c r="AN36" i="1" s="1"/>
  <c r="AM115" i="1"/>
  <c r="AN115" i="1" s="1"/>
  <c r="AM10" i="1"/>
  <c r="AN10" i="1" s="1"/>
  <c r="AM9" i="1"/>
  <c r="AN9" i="1" s="1"/>
  <c r="AM123" i="1"/>
  <c r="AN123" i="1" s="1"/>
  <c r="AM49" i="1"/>
  <c r="AN49" i="1" s="1"/>
  <c r="AM34" i="1"/>
  <c r="AN34" i="1" s="1"/>
  <c r="AM55" i="1"/>
  <c r="AN55" i="1" s="1"/>
  <c r="AM53" i="1"/>
  <c r="AN53" i="1" s="1"/>
  <c r="AM15" i="1"/>
  <c r="AN15" i="1" s="1"/>
  <c r="AM24" i="1"/>
  <c r="AN24" i="1" s="1"/>
  <c r="AM111" i="1"/>
  <c r="AN111" i="1" s="1"/>
  <c r="AM26" i="1"/>
  <c r="AN26" i="1" s="1"/>
  <c r="AM108" i="1"/>
  <c r="AN108" i="1" s="1"/>
  <c r="AM104" i="1"/>
  <c r="AN104" i="1" s="1"/>
  <c r="AM78" i="1"/>
  <c r="AN78" i="1" s="1"/>
  <c r="AM46" i="1"/>
  <c r="AN46" i="1" s="1"/>
  <c r="AM84" i="1"/>
  <c r="AN84" i="1" s="1"/>
  <c r="AM122" i="1"/>
  <c r="AN122" i="1" s="1"/>
  <c r="AM12" i="1"/>
  <c r="AN12" i="1" s="1"/>
  <c r="AM54" i="1"/>
  <c r="AN54" i="1" s="1"/>
  <c r="AM112" i="1"/>
  <c r="AN112" i="1" s="1"/>
  <c r="AM4" i="1"/>
  <c r="AN4" i="1" s="1"/>
  <c r="AM28" i="1"/>
  <c r="AN28" i="1" s="1"/>
  <c r="AM27" i="1"/>
  <c r="AN27" i="1" s="1"/>
  <c r="AM43" i="1"/>
  <c r="AN43" i="1" s="1"/>
  <c r="AM23" i="1"/>
  <c r="AN23" i="1" s="1"/>
  <c r="AM38" i="1"/>
  <c r="AN38" i="1" s="1"/>
  <c r="AM106" i="1"/>
  <c r="AN106" i="1" s="1"/>
  <c r="AM103" i="1"/>
  <c r="AN103" i="1" s="1"/>
  <c r="AM40" i="1"/>
  <c r="AN40" i="1" s="1"/>
  <c r="AM71" i="1"/>
  <c r="AN71" i="1" s="1"/>
  <c r="AM79" i="1"/>
  <c r="AN79" i="1" s="1"/>
  <c r="AM16" i="1"/>
  <c r="AN16" i="1" s="1"/>
  <c r="AM18" i="1"/>
  <c r="AN18" i="1" s="1"/>
  <c r="AM114" i="1"/>
  <c r="AN114" i="1" s="1"/>
  <c r="AM57" i="1"/>
  <c r="AN57" i="1" s="1"/>
  <c r="AM119" i="1"/>
  <c r="AN119" i="1" s="1"/>
  <c r="AM6" i="1"/>
  <c r="AN6" i="1" s="1"/>
  <c r="AM101" i="1"/>
  <c r="AN101" i="1" s="1"/>
  <c r="AM58" i="1"/>
  <c r="AN58" i="1" s="1"/>
  <c r="AM14" i="1"/>
  <c r="AN14" i="1" s="1"/>
  <c r="AM45" i="1"/>
  <c r="AN45" i="1" s="1"/>
  <c r="AM25" i="1"/>
  <c r="AN25" i="1" s="1"/>
  <c r="AM48" i="1"/>
  <c r="AN48" i="1" s="1"/>
  <c r="AM11" i="1"/>
  <c r="AN11" i="1" s="1"/>
  <c r="AM117" i="1"/>
  <c r="AN117" i="1" s="1"/>
  <c r="AM37" i="1"/>
  <c r="AN37" i="1" s="1"/>
  <c r="AM100" i="1"/>
  <c r="AN100" i="1" s="1"/>
  <c r="AM62" i="1"/>
  <c r="AN62" i="1" s="1"/>
  <c r="AM66" i="1"/>
  <c r="AN66" i="1" s="1"/>
  <c r="AL17" i="1"/>
  <c r="AK17" i="1"/>
  <c r="AJ17" i="1"/>
  <c r="AM17" i="1" l="1"/>
  <c r="AN17" i="1" s="1"/>
</calcChain>
</file>

<file path=xl/sharedStrings.xml><?xml version="1.0" encoding="utf-8"?>
<sst xmlns="http://schemas.openxmlformats.org/spreadsheetml/2006/main" count="856" uniqueCount="343">
  <si>
    <t>2023 SAT　ポイントリストNo,４</t>
    <phoneticPr fontId="2"/>
  </si>
  <si>
    <t>クロスカントリー女子</t>
  </si>
  <si>
    <t>SAT</t>
    <phoneticPr fontId="2"/>
  </si>
  <si>
    <t>SAJ</t>
  </si>
  <si>
    <t>2023DS</t>
  </si>
  <si>
    <t>県No</t>
    <rPh sb="0" eb="1">
      <t>ケン</t>
    </rPh>
    <phoneticPr fontId="2"/>
  </si>
  <si>
    <t>SAJNO</t>
  </si>
  <si>
    <t>SATｺｰﾄﾞ</t>
  </si>
  <si>
    <t>氏　名</t>
  </si>
  <si>
    <t>ﾖﾐｶﾞﾅ</t>
  </si>
  <si>
    <t>県名</t>
  </si>
  <si>
    <t>所属</t>
  </si>
  <si>
    <t>ｸﾗｽ</t>
  </si>
  <si>
    <t>学年</t>
  </si>
  <si>
    <t>生年月日</t>
  </si>
  <si>
    <t>所属クラブ名</t>
  </si>
  <si>
    <t>勤務先・通学学校名</t>
    <rPh sb="4" eb="6">
      <t>ツウガク</t>
    </rPh>
    <rPh sb="6" eb="8">
      <t>ガッコウ</t>
    </rPh>
    <phoneticPr fontId="5"/>
  </si>
  <si>
    <t>継続年数</t>
    <rPh sb="0" eb="2">
      <t>ケイゾク</t>
    </rPh>
    <rPh sb="2" eb="4">
      <t>ネンスウ</t>
    </rPh>
    <phoneticPr fontId="1"/>
  </si>
  <si>
    <t>SATTO</t>
    <phoneticPr fontId="2"/>
  </si>
  <si>
    <t>渡辺　昭子</t>
  </si>
  <si>
    <t>ﾜﾀﾅﾍﾞｱｷｺ</t>
  </si>
  <si>
    <t>兵庫県</t>
  </si>
  <si>
    <t>武庫川女子大学競技ｽｷｰ部</t>
  </si>
  <si>
    <t>上田　美沙生</t>
  </si>
  <si>
    <t>ｳｴﾀﾞ ﾐｻｷ</t>
  </si>
  <si>
    <t>村岡高校</t>
  </si>
  <si>
    <t>井上　笑花</t>
  </si>
  <si>
    <t>ｲﾉｳｴ ｴﾐｶ</t>
  </si>
  <si>
    <t>小代中学校</t>
  </si>
  <si>
    <t>上田 遥菜</t>
  </si>
  <si>
    <t>ｳｴﾀﾞ ﾊﾙﾅ</t>
  </si>
  <si>
    <t>泉原　初風</t>
  </si>
  <si>
    <t>ｲｽﾞﾐﾊﾗｳｲｶ</t>
  </si>
  <si>
    <t>小代小学校</t>
  </si>
  <si>
    <t>坂本　実優</t>
  </si>
  <si>
    <t>ｻｶﾓﾄﾐﾕｳ</t>
  </si>
  <si>
    <t>田野　星華</t>
  </si>
  <si>
    <t>ﾀﾉｾｲｶ</t>
  </si>
  <si>
    <t>藤村　春奈</t>
  </si>
  <si>
    <t>ﾌｼﾞﾑﾗﾊﾙﾅ</t>
  </si>
  <si>
    <t>朝倉　美咲</t>
  </si>
  <si>
    <t>ｱｻｸﾗﾐｻｷ</t>
  </si>
  <si>
    <t>中村　凛花</t>
  </si>
  <si>
    <t>ﾅｶﾑﾗ ﾘﾝｶ</t>
  </si>
  <si>
    <t>藤本　あいり</t>
  </si>
  <si>
    <t>ﾌｼﾞﾓﾄ ｱｲﾘ</t>
  </si>
  <si>
    <t>井戸　弘子</t>
  </si>
  <si>
    <t>ｲﾄﾞﾋﾛｺ</t>
  </si>
  <si>
    <t>田邊　真由美</t>
  </si>
  <si>
    <t>奈良県</t>
  </si>
  <si>
    <t>01307940</t>
    <phoneticPr fontId="2"/>
  </si>
  <si>
    <t>柴田 舞花</t>
  </si>
  <si>
    <t>ｼﾊﾞﾀ ﾏｲｶ</t>
  </si>
  <si>
    <t>鳥取県</t>
  </si>
  <si>
    <t>奥大山スキークラブ</t>
    <phoneticPr fontId="2"/>
  </si>
  <si>
    <t>01307940</t>
  </si>
  <si>
    <t>01309522</t>
    <phoneticPr fontId="2"/>
  </si>
  <si>
    <t>淺田　純伶</t>
    <phoneticPr fontId="8"/>
  </si>
  <si>
    <t>ｱｻﾀﾞｽﾐﾚ</t>
  </si>
  <si>
    <t>日南中学校</t>
  </si>
  <si>
    <t>花見山フジ</t>
  </si>
  <si>
    <t>01309522</t>
  </si>
  <si>
    <t>01310568</t>
    <phoneticPr fontId="5"/>
  </si>
  <si>
    <t>藤島　千代</t>
  </si>
  <si>
    <t>ﾌｼﾞｼﾏﾁﾖ</t>
  </si>
  <si>
    <t>01310568</t>
  </si>
  <si>
    <t>遠藤　芙憂</t>
  </si>
  <si>
    <t>ｴﾝﾄﾞｳ ﾌﾕ</t>
  </si>
  <si>
    <t>米子北高校</t>
  </si>
  <si>
    <t>玉木　綾華</t>
  </si>
  <si>
    <t>ﾀﾏｷｱﾔｶ</t>
  </si>
  <si>
    <t>米子工業高校</t>
  </si>
  <si>
    <t>藤原　育子</t>
  </si>
  <si>
    <t>ﾌｼﾞﾊﾗｲｸｺ</t>
  </si>
  <si>
    <t>佐々木　飛南</t>
  </si>
  <si>
    <t>ｻｻｷﾋﾅ</t>
  </si>
  <si>
    <t>尚徳中学校</t>
  </si>
  <si>
    <t>浅田　彩絵</t>
    <phoneticPr fontId="2"/>
  </si>
  <si>
    <t>ｱｻﾀﾞ ｱﾔｴ</t>
  </si>
  <si>
    <t>米子北高</t>
  </si>
  <si>
    <t>藤定　由真</t>
  </si>
  <si>
    <t>ﾌｼﾞｻﾀﾞ ﾕﾏ</t>
  </si>
  <si>
    <t>日野高校</t>
  </si>
  <si>
    <t>宮本　明未紗</t>
  </si>
  <si>
    <t>ﾐﾔﾓﾄｱﾐｻ</t>
  </si>
  <si>
    <t>入江　　みはゆ</t>
  </si>
  <si>
    <t>ｲﾘｴﾁﾐﾊﾕ</t>
  </si>
  <si>
    <t>ﾌﾛﾝﾃｨｱSC</t>
  </si>
  <si>
    <t>入江　　ちはゆ</t>
  </si>
  <si>
    <t>ｲﾘｴﾁﾊﾕ</t>
  </si>
  <si>
    <t>本田　萌果</t>
  </si>
  <si>
    <t>ﾎﾝﾀﾞﾓｴｶ</t>
  </si>
  <si>
    <t>溝口中学校</t>
  </si>
  <si>
    <t>以後　天音</t>
  </si>
  <si>
    <t>若桜学園</t>
  </si>
  <si>
    <t>栃本　彩乃</t>
  </si>
  <si>
    <t>小林　愛実</t>
  </si>
  <si>
    <t>遠藤 葵恵</t>
  </si>
  <si>
    <t>ｴﾝﾄﾞｳ ｷｴ</t>
  </si>
  <si>
    <t>福田 柚月</t>
  </si>
  <si>
    <t>ﾌｸﾀﾞ ﾕｽﾞｷ</t>
  </si>
  <si>
    <t>川上 穂乃香</t>
  </si>
  <si>
    <t>ｶﾜｶﾐ ﾎﾉｶ</t>
  </si>
  <si>
    <t>諸寄　麻亜莉</t>
  </si>
  <si>
    <t>ﾓﾛﾖｾ ﾏｱﾘ</t>
  </si>
  <si>
    <t>前住　憩</t>
  </si>
  <si>
    <t>ﾏｴｽﾞﾐ ｲｺｲ</t>
  </si>
  <si>
    <t>奈羅尾　ひより</t>
  </si>
  <si>
    <t>ﾅﾗｵ ﾋﾖﾘ</t>
  </si>
  <si>
    <t>小谷 花実</t>
  </si>
  <si>
    <t>ｺﾀﾞﾆ ｶｻﾈ</t>
  </si>
  <si>
    <t>福田　稀里</t>
  </si>
  <si>
    <t>フクダキリ</t>
  </si>
  <si>
    <t>遠藤 花奈</t>
  </si>
  <si>
    <t>ｴﾝﾄﾞｳ ｶﾅ</t>
  </si>
  <si>
    <t>大山ＳＣ</t>
  </si>
  <si>
    <t>淺田 夏光</t>
  </si>
  <si>
    <t>ｱｻﾀﾞ ﾅﾂｷ</t>
  </si>
  <si>
    <t>米子北斗高等学校</t>
  </si>
  <si>
    <t>内田 恵</t>
  </si>
  <si>
    <t>ｳﾁﾀﾞ ﾒｸﾞﾐ</t>
  </si>
  <si>
    <t>米子西高校</t>
  </si>
  <si>
    <t>山田　美優</t>
  </si>
  <si>
    <t>ﾔﾏﾀﾞﾐﾕ</t>
  </si>
  <si>
    <t>福間　心葉</t>
  </si>
  <si>
    <t>ﾌｸﾏｺﾉﾊ</t>
  </si>
  <si>
    <t>山本　若菜</t>
  </si>
  <si>
    <t>ﾔﾏﾓﾄﾜｶﾅ</t>
  </si>
  <si>
    <t>小林　ハルコ　</t>
  </si>
  <si>
    <t>ｺﾊﾞﾔｼ ﾊﾙｺ</t>
  </si>
  <si>
    <t>日光小学校</t>
  </si>
  <si>
    <t>小林　こはる</t>
  </si>
  <si>
    <t>ｺﾊﾞﾔｼｺﾊﾙ</t>
  </si>
  <si>
    <t>溝口小学校</t>
  </si>
  <si>
    <t>丸山　倖芽</t>
  </si>
  <si>
    <t>ﾏﾙﾔﾏｺｳﾒ</t>
  </si>
  <si>
    <t>三島　奈那美　</t>
  </si>
  <si>
    <t>若桜学園中</t>
  </si>
  <si>
    <t>丹松　みずき　</t>
  </si>
  <si>
    <t>平家　和奏　</t>
  </si>
  <si>
    <t>田邉　希来</t>
  </si>
  <si>
    <t>ﾀﾅﾍﾞｷｷ</t>
  </si>
  <si>
    <t>藤原　史香</t>
  </si>
  <si>
    <t>ﾌｼﾞﾊﾗﾌﾐｶ</t>
  </si>
  <si>
    <t>藤島　千歳</t>
  </si>
  <si>
    <t>ﾌｼﾞｼﾏﾁﾄｾ</t>
  </si>
  <si>
    <t>日南小学校</t>
  </si>
  <si>
    <t>中村　夢月</t>
  </si>
  <si>
    <t>ﾅｶﾑﾗﾑﾂｷ</t>
    <phoneticPr fontId="9"/>
  </si>
  <si>
    <t>日吉津小学校</t>
    <rPh sb="0" eb="6">
      <t>ヒエヅショウガッコウ</t>
    </rPh>
    <phoneticPr fontId="10"/>
  </si>
  <si>
    <t>福間 青空</t>
  </si>
  <si>
    <t>ﾌｸﾏ ｱｵｿﾞﾗ</t>
  </si>
  <si>
    <t>島根県</t>
  </si>
  <si>
    <t>飯南高校</t>
  </si>
  <si>
    <t>石原 さくら</t>
  </si>
  <si>
    <t>ｲｼﾊﾗ ｻｸﾗ</t>
  </si>
  <si>
    <t>ﾖｺﾀSC</t>
  </si>
  <si>
    <t>甲山　美紀</t>
  </si>
  <si>
    <t>ｺｳﾔﾏﾐｷ</t>
  </si>
  <si>
    <t>矢上高校</t>
  </si>
  <si>
    <t>福間　藍</t>
  </si>
  <si>
    <t>ﾌｸﾏｱｲ</t>
  </si>
  <si>
    <t>玉湯中学校</t>
  </si>
  <si>
    <t>石原　理子</t>
  </si>
  <si>
    <t>ｲｼﾊﾗﾘｺ</t>
    <phoneticPr fontId="2"/>
  </si>
  <si>
    <t>島根県</t>
    <rPh sb="0" eb="3">
      <t>シマネケン</t>
    </rPh>
    <phoneticPr fontId="10"/>
  </si>
  <si>
    <t>赤来高原ｼﾞｭﾆｱｽｷｰｸﾗﾌﾞ</t>
    <rPh sb="0" eb="2">
      <t>アカギ</t>
    </rPh>
    <rPh sb="2" eb="4">
      <t>コウゲン</t>
    </rPh>
    <phoneticPr fontId="10"/>
  </si>
  <si>
    <t>植木 磨奈</t>
  </si>
  <si>
    <t>ｳｴｷﾏﾅ</t>
    <phoneticPr fontId="2"/>
  </si>
  <si>
    <t>岡山</t>
  </si>
  <si>
    <t>蒜山中学校</t>
  </si>
  <si>
    <t>01310404</t>
  </si>
  <si>
    <t>真田　実空</t>
  </si>
  <si>
    <t>ｻﾅﾀﾞﾐｸ</t>
  </si>
  <si>
    <t>岡山県</t>
  </si>
  <si>
    <t>川上小学校</t>
  </si>
  <si>
    <t>中西 琴羽</t>
  </si>
  <si>
    <t>ﾅｶﾆｼ ｺﾄﾊ</t>
  </si>
  <si>
    <t>久世中学校</t>
  </si>
  <si>
    <t>小谷　貴子</t>
  </si>
  <si>
    <t>ｺﾀﾞﾆ ﾀｶｺ</t>
  </si>
  <si>
    <t>京都産業大学</t>
  </si>
  <si>
    <t>立田 詩乃</t>
  </si>
  <si>
    <t>ﾀﾂﾀ ｼﾉ</t>
  </si>
  <si>
    <t>本守 彩音</t>
  </si>
  <si>
    <t>ﾓﾄﾓﾘ ｱﾔﾈ</t>
  </si>
  <si>
    <t>大阪産業大学</t>
  </si>
  <si>
    <t>徳山　芙咲</t>
  </si>
  <si>
    <t>ﾄｸﾔﾏﾌｻ</t>
  </si>
  <si>
    <t>小林　桃子</t>
  </si>
  <si>
    <t>ｺﾊﾞﾔｼ ﾓﾓｺ</t>
  </si>
  <si>
    <t>蒜山SC</t>
  </si>
  <si>
    <t>真田　夏海</t>
  </si>
  <si>
    <t>ｻﾅﾀﾞ ﾅﾂﾐ</t>
  </si>
  <si>
    <t>長尾　咲来</t>
  </si>
  <si>
    <t>ﾅｶﾞｵｻﾗ</t>
  </si>
  <si>
    <t>津田　美羽</t>
  </si>
  <si>
    <t>ﾂﾀﾞﾐﾜ</t>
  </si>
  <si>
    <t>法華　桃</t>
  </si>
  <si>
    <t>木村　仁美</t>
  </si>
  <si>
    <t>ｷﾑﾗﾋﾄﾐ</t>
  </si>
  <si>
    <t>柏原　桜花</t>
  </si>
  <si>
    <t>ｶｼﾊﾗｻｸﾗ</t>
  </si>
  <si>
    <t>広島県</t>
  </si>
  <si>
    <t>01309354</t>
  </si>
  <si>
    <t>河野 千春</t>
  </si>
  <si>
    <t>ｺｳﾉ ﾁﾊﾙ</t>
  </si>
  <si>
    <t>日本体育大学</t>
  </si>
  <si>
    <t>01307721</t>
  </si>
  <si>
    <t>藤井 美緒</t>
    <phoneticPr fontId="2"/>
  </si>
  <si>
    <t>ﾌｼﾞｲ ﾐｵ</t>
  </si>
  <si>
    <t>中束　和花</t>
  </si>
  <si>
    <t>ﾅｶﾂｶ ﾉﾄﾞｶ</t>
  </si>
  <si>
    <t>芸北小学校</t>
  </si>
  <si>
    <t>上迫　沙椰</t>
  </si>
  <si>
    <t>ｶﾐｻｺ ｻﾔ</t>
  </si>
  <si>
    <t>河野　小葉</t>
  </si>
  <si>
    <t>ｺｳﾉ ｺﾉﾊ</t>
  </si>
  <si>
    <t>田村　優月</t>
  </si>
  <si>
    <t>ﾀﾑﾗ ﾕﾂﾞｷ</t>
  </si>
  <si>
    <t>河野　月音</t>
  </si>
  <si>
    <t>ｺｳﾉ ﾂｷﾈ</t>
  </si>
  <si>
    <t>後藤　多恵</t>
  </si>
  <si>
    <t>ｺﾞﾄｳ ﾀｴ</t>
  </si>
  <si>
    <t>柏原 明華</t>
  </si>
  <si>
    <t>ｶｼﾊﾗ ｱｲｶ</t>
  </si>
  <si>
    <t>日本大学</t>
  </si>
  <si>
    <t>勝田　雪花子</t>
  </si>
  <si>
    <t>ｶﾂﾀﾕｶｺ</t>
    <phoneticPr fontId="2"/>
  </si>
  <si>
    <t>広島県</t>
    <rPh sb="0" eb="3">
      <t>ヒロシマケン</t>
    </rPh>
    <phoneticPr fontId="10"/>
  </si>
  <si>
    <t>芸北小学校</t>
    <rPh sb="0" eb="2">
      <t>ゲイホク</t>
    </rPh>
    <rPh sb="2" eb="5">
      <t>ショウガッコウ</t>
    </rPh>
    <phoneticPr fontId="12"/>
  </si>
  <si>
    <t>勝田　彩郁</t>
  </si>
  <si>
    <t>ｶﾂﾀｱﾔｶ</t>
    <phoneticPr fontId="2"/>
  </si>
  <si>
    <t>芸北小学校</t>
    <rPh sb="0" eb="2">
      <t>ゲイホク</t>
    </rPh>
    <rPh sb="2" eb="5">
      <t>ショウガッコウ</t>
    </rPh>
    <phoneticPr fontId="13"/>
  </si>
  <si>
    <t>原田 祐衣</t>
  </si>
  <si>
    <t>ﾊﾗﾀﾞ ﾕｲ</t>
  </si>
  <si>
    <t>山口県</t>
  </si>
  <si>
    <t>岩国高校広瀬分校</t>
  </si>
  <si>
    <t>片岡　理佳</t>
  </si>
  <si>
    <t>ｶﾀｵｶ ﾘｶ</t>
  </si>
  <si>
    <t>美和SC</t>
  </si>
  <si>
    <t>片岡　志穂</t>
  </si>
  <si>
    <t>ｶﾀｵｶ ｼﾎ</t>
  </si>
  <si>
    <t>片岡　歩実</t>
  </si>
  <si>
    <t>ｶﾀｵｶ ｱﾕﾐ</t>
  </si>
  <si>
    <t>美和中学校</t>
    <rPh sb="2" eb="3">
      <t>チュウ</t>
    </rPh>
    <phoneticPr fontId="2"/>
  </si>
  <si>
    <t>片岡　咲希</t>
  </si>
  <si>
    <t>美和西小学校</t>
  </si>
  <si>
    <t>山内　郁知花</t>
  </si>
  <si>
    <t>ﾔﾏｳﾁｲﾁｶ</t>
  </si>
  <si>
    <t>愛媛県</t>
  </si>
  <si>
    <t>窪田小学校</t>
  </si>
  <si>
    <t>隅田　早紀</t>
  </si>
  <si>
    <t>ｽﾐﾀﾞ ｻｷ</t>
  </si>
  <si>
    <t>聖ｶﾀﾘﾅ大学</t>
  </si>
  <si>
    <t>佐々木 和椛</t>
  </si>
  <si>
    <t>ｻｻｷﾜｶ</t>
  </si>
  <si>
    <t>01310535</t>
  </si>
  <si>
    <t>佐々木　陽</t>
  </si>
  <si>
    <t>ｻｻｷﾊﾙ</t>
  </si>
  <si>
    <t>白田　もあ</t>
    <rPh sb="0" eb="2">
      <t>シラタ</t>
    </rPh>
    <phoneticPr fontId="2"/>
  </si>
  <si>
    <t>ｼﾗﾀﾓｱ</t>
    <phoneticPr fontId="2"/>
  </si>
  <si>
    <t>南吉井小学校</t>
    <rPh sb="0" eb="1">
      <t>ミナミ</t>
    </rPh>
    <rPh sb="1" eb="3">
      <t>ヨシイ</t>
    </rPh>
    <rPh sb="3" eb="6">
      <t>ショウガッコウ</t>
    </rPh>
    <phoneticPr fontId="2"/>
  </si>
  <si>
    <t>東　春那</t>
  </si>
  <si>
    <t>ﾋｶﾞｼﾊﾙﾅ</t>
  </si>
  <si>
    <t>ﾕｰｶﾘSC</t>
  </si>
  <si>
    <t>井上　茉優</t>
  </si>
  <si>
    <t>ｲﾉｳｴﾏﾕ</t>
  </si>
  <si>
    <t>福岡県</t>
  </si>
  <si>
    <t>九州大学スキー部</t>
  </si>
  <si>
    <t>石田　京</t>
  </si>
  <si>
    <t>ｲｼﾀﾞﾐﾔｺ</t>
  </si>
  <si>
    <t>福岡銀嶺会</t>
  </si>
  <si>
    <t>-</t>
  </si>
  <si>
    <t>野田　智子</t>
  </si>
  <si>
    <t>ﾉﾀﾞﾄﾓｺ</t>
  </si>
  <si>
    <t>今村 佳乃</t>
  </si>
  <si>
    <t>ｲﾏﾑﾗ ﾖｼﾉ</t>
  </si>
  <si>
    <t>no.1</t>
    <phoneticPr fontId="2"/>
  </si>
  <si>
    <t>2024 SAT　ポイントリストNo,1</t>
    <phoneticPr fontId="2"/>
  </si>
  <si>
    <t>島根大学</t>
    <rPh sb="0" eb="4">
      <t>シマネダイガク</t>
    </rPh>
    <phoneticPr fontId="5"/>
  </si>
  <si>
    <t>一般</t>
    <rPh sb="0" eb="2">
      <t>イッパン</t>
    </rPh>
    <phoneticPr fontId="5"/>
  </si>
  <si>
    <t>米子北高校</t>
    <rPh sb="0" eb="2">
      <t>ヨナゴ</t>
    </rPh>
    <rPh sb="2" eb="3">
      <t>キタ</t>
    </rPh>
    <rPh sb="3" eb="5">
      <t>コウコウ</t>
    </rPh>
    <phoneticPr fontId="5"/>
  </si>
  <si>
    <t>高校</t>
    <phoneticPr fontId="5"/>
  </si>
  <si>
    <t>中学</t>
    <rPh sb="0" eb="2">
      <t>チュウガク</t>
    </rPh>
    <phoneticPr fontId="5"/>
  </si>
  <si>
    <t>SAJ_TOﾎﾟｲﾝﾄ</t>
  </si>
  <si>
    <t>20240204cw</t>
    <phoneticPr fontId="2"/>
  </si>
  <si>
    <t>01310993</t>
  </si>
  <si>
    <t>PAPASU SKI CLUB</t>
  </si>
  <si>
    <t>奥大山ｽｷｰｸﾗﾌﾞ</t>
  </si>
  <si>
    <t>加計高校芸北分校</t>
  </si>
  <si>
    <t>ﾕｰｶﾘｽｷｰｸﾗﾌﾞ</t>
  </si>
  <si>
    <t>01306498</t>
  </si>
  <si>
    <t>01307720</t>
  </si>
  <si>
    <t>01307721</t>
    <phoneticPr fontId="2"/>
  </si>
  <si>
    <t>01310933</t>
    <phoneticPr fontId="2"/>
  </si>
  <si>
    <t>日南中学校</t>
    <rPh sb="0" eb="2">
      <t>ニチナン</t>
    </rPh>
    <rPh sb="2" eb="5">
      <t>チュウガッコウ</t>
    </rPh>
    <phoneticPr fontId="2"/>
  </si>
  <si>
    <t>中高総体</t>
    <rPh sb="0" eb="2">
      <t>チュウコウ</t>
    </rPh>
    <rPh sb="2" eb="4">
      <t>ソウタイ</t>
    </rPh>
    <phoneticPr fontId="8"/>
  </si>
  <si>
    <t>CL</t>
  </si>
  <si>
    <t>FL</t>
  </si>
  <si>
    <t>福間　恋色</t>
  </si>
  <si>
    <t>ふくま　こいろ</t>
  </si>
  <si>
    <t>若桜学園</t>
    <rPh sb="0" eb="2">
      <t>ワカサ</t>
    </rPh>
    <rPh sb="2" eb="4">
      <t>ガクエン</t>
    </rPh>
    <phoneticPr fontId="8"/>
  </si>
  <si>
    <t>梶原　日和</t>
  </si>
  <si>
    <t>かじはら　ひより</t>
  </si>
  <si>
    <t>小林　夏穂</t>
  </si>
  <si>
    <t>こばやし　なほ</t>
  </si>
  <si>
    <t>前住　紗恵子</t>
  </si>
  <si>
    <t>まえずみ　さえこ</t>
  </si>
  <si>
    <t>*1.2</t>
    <phoneticPr fontId="2"/>
  </si>
  <si>
    <t>"+26</t>
    <phoneticPr fontId="2"/>
  </si>
  <si>
    <t>平均</t>
    <rPh sb="0" eb="2">
      <t>ヘイキン</t>
    </rPh>
    <phoneticPr fontId="2"/>
  </si>
  <si>
    <t>選考会</t>
    <rPh sb="0" eb="3">
      <t>センコウカイ</t>
    </rPh>
    <phoneticPr fontId="2"/>
  </si>
  <si>
    <t>石田　鈴夏</t>
    <phoneticPr fontId="9"/>
  </si>
  <si>
    <t>ｲｼﾀ ｽｽﾞﾅ</t>
    <phoneticPr fontId="9"/>
  </si>
  <si>
    <t>赤名小学校</t>
    <phoneticPr fontId="9"/>
  </si>
  <si>
    <t>ｱｶﾅｼｮｳｶﾞｯｺｳ</t>
    <phoneticPr fontId="2"/>
  </si>
  <si>
    <t>所属ﾖﾐｶﾞﾅ</t>
    <phoneticPr fontId="2"/>
  </si>
  <si>
    <t>石田　柚希</t>
    <phoneticPr fontId="9"/>
  </si>
  <si>
    <t>ｲｼﾀﾞﾕｽﾞｷ</t>
    <phoneticPr fontId="9"/>
  </si>
  <si>
    <t>横貝　響野</t>
    <phoneticPr fontId="9"/>
  </si>
  <si>
    <t>ﾖｺｶﾞｲﾋﾋﾞﾉ</t>
    <phoneticPr fontId="9"/>
  </si>
  <si>
    <t>豊田　歩由</t>
    <rPh sb="0" eb="2">
      <t>トヨタ</t>
    </rPh>
    <rPh sb="3" eb="4">
      <t>ホ</t>
    </rPh>
    <rPh sb="4" eb="5">
      <t>ヨシ</t>
    </rPh>
    <phoneticPr fontId="9"/>
  </si>
  <si>
    <t>ﾄﾖﾀﾎﾕ</t>
    <phoneticPr fontId="9"/>
  </si>
  <si>
    <t>芸北小学校</t>
    <rPh sb="0" eb="2">
      <t>ゲイホク</t>
    </rPh>
    <rPh sb="2" eb="5">
      <t>ショウガッコウ</t>
    </rPh>
    <phoneticPr fontId="9"/>
  </si>
  <si>
    <t>ｹﾞｲﾎｸｼｮｳｶﾞｯｺｳ</t>
    <phoneticPr fontId="2"/>
  </si>
  <si>
    <t>氷ノ山ｽｷｰ</t>
    <rPh sb="0" eb="1">
      <t>ヒョウ</t>
    </rPh>
    <rPh sb="2" eb="3">
      <t>セン</t>
    </rPh>
    <phoneticPr fontId="2"/>
  </si>
  <si>
    <t>CL</t>
    <phoneticPr fontId="2"/>
  </si>
  <si>
    <t>前住　怜</t>
    <rPh sb="0" eb="2">
      <t>マエズミ</t>
    </rPh>
    <rPh sb="3" eb="4">
      <t>レイ</t>
    </rPh>
    <phoneticPr fontId="9"/>
  </si>
  <si>
    <t>マエズミ　レイ</t>
    <phoneticPr fontId="9"/>
  </si>
  <si>
    <t>若桜学園</t>
    <rPh sb="0" eb="2">
      <t>ワカサ</t>
    </rPh>
    <rPh sb="2" eb="4">
      <t>ガクエン</t>
    </rPh>
    <phoneticPr fontId="9"/>
  </si>
  <si>
    <t>国立公園</t>
    <rPh sb="0" eb="2">
      <t>コクリツ</t>
    </rPh>
    <rPh sb="2" eb="4">
      <t>コウエン</t>
    </rPh>
    <phoneticPr fontId="2"/>
  </si>
  <si>
    <t>FL</t>
    <phoneticPr fontId="2"/>
  </si>
  <si>
    <t>国体記念</t>
    <rPh sb="0" eb="2">
      <t>コクタイ</t>
    </rPh>
    <rPh sb="2" eb="4">
      <t>キネン</t>
    </rPh>
    <phoneticPr fontId="2"/>
  </si>
  <si>
    <t>no.４</t>
  </si>
  <si>
    <t>SATTO</t>
  </si>
  <si>
    <t>岩国高校</t>
    <phoneticPr fontId="2"/>
  </si>
  <si>
    <t>中国高校新人戦</t>
    <rPh sb="0" eb="2">
      <t>チュウゴク</t>
    </rPh>
    <rPh sb="2" eb="4">
      <t>コウコウ</t>
    </rPh>
    <rPh sb="4" eb="7">
      <t>シンジンセン</t>
    </rPh>
    <phoneticPr fontId="2"/>
  </si>
  <si>
    <t>no.5</t>
  </si>
  <si>
    <t>no.5</t>
    <phoneticPr fontId="2"/>
  </si>
  <si>
    <t>2024DS</t>
  </si>
  <si>
    <t>2024参加数</t>
    <rPh sb="4" eb="7">
      <t>サンカスウ</t>
    </rPh>
    <phoneticPr fontId="2"/>
  </si>
  <si>
    <t>以下は4年以上参加が無いため掲載削除</t>
    <rPh sb="0" eb="2">
      <t>イカ</t>
    </rPh>
    <rPh sb="4" eb="9">
      <t>ネンイジョウサンカ</t>
    </rPh>
    <rPh sb="10" eb="11">
      <t>ナ</t>
    </rPh>
    <rPh sb="14" eb="16">
      <t>ケイサイ</t>
    </rPh>
    <rPh sb="16" eb="18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</si>
</sst>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8" formatCode="yyyy/m/d;@"/>
    <numFmt numFmtId="179" formatCode="0.00_);[Red]\(0.00\)"/>
    <numFmt numFmtId="180" formatCode="m&quot;月&quot;d&quot;日&quot;;@"/>
    <numFmt numFmtId="181" formatCode="0.0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2" fontId="3" fillId="0" borderId="0" xfId="0" applyNumberFormat="1" applyFont="1">
      <alignment vertical="center"/>
    </xf>
    <xf numFmtId="178" fontId="3" fillId="0" borderId="0" xfId="0" applyNumberFormat="1" applyFont="1" applyAlignment="1">
      <alignment horizontal="right" vertical="center"/>
    </xf>
    <xf numFmtId="56" fontId="3" fillId="0" borderId="0" xfId="0" applyNumberFormat="1" applyFont="1" applyAlignment="1">
      <alignment horizontal="center" vertical="center"/>
    </xf>
    <xf numFmtId="180" fontId="6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center"/>
    </xf>
    <xf numFmtId="179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9" fontId="6" fillId="0" borderId="0" xfId="0" applyNumberFormat="1" applyFont="1" applyAlignment="1"/>
    <xf numFmtId="0" fontId="6" fillId="0" borderId="0" xfId="0" applyFont="1" applyAlignment="1"/>
    <xf numFmtId="0" fontId="3" fillId="0" borderId="0" xfId="0" quotePrefix="1" applyFont="1" applyAlignment="1" applyProtection="1">
      <alignment horizontal="right" vertical="center"/>
      <protection locked="0"/>
    </xf>
    <xf numFmtId="0" fontId="3" fillId="0" borderId="0" xfId="1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>
      <alignment vertical="center"/>
    </xf>
    <xf numFmtId="14" fontId="3" fillId="0" borderId="0" xfId="0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shrinkToFit="1"/>
    </xf>
    <xf numFmtId="0" fontId="6" fillId="0" borderId="0" xfId="0" quotePrefix="1" applyFont="1">
      <alignment vertical="center"/>
    </xf>
    <xf numFmtId="0" fontId="3" fillId="0" borderId="0" xfId="2" applyFont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17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 shrinkToFit="1"/>
    </xf>
    <xf numFmtId="181" fontId="6" fillId="0" borderId="0" xfId="0" applyNumberFormat="1" applyFont="1">
      <alignment vertical="center"/>
    </xf>
    <xf numFmtId="38" fontId="6" fillId="0" borderId="0" xfId="3" applyFont="1" applyFill="1" applyBorder="1" applyAlignment="1">
      <alignment horizontal="left" vertical="center" shrinkToFit="1"/>
    </xf>
    <xf numFmtId="38" fontId="6" fillId="0" borderId="0" xfId="3" applyFont="1" applyFill="1" applyBorder="1" applyAlignment="1">
      <alignment horizontal="center" vertical="center" shrinkToFit="1"/>
    </xf>
    <xf numFmtId="2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6" fillId="0" borderId="0" xfId="0" applyFont="1" applyAlignment="1">
      <alignment horizontal="center" shrinkToFit="1"/>
    </xf>
    <xf numFmtId="0" fontId="6" fillId="0" borderId="0" xfId="2" applyFont="1" applyAlignment="1">
      <alignment horizontal="center" vertical="center" shrinkToFit="1"/>
    </xf>
    <xf numFmtId="179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 shrinkToFit="1"/>
    </xf>
    <xf numFmtId="0" fontId="6" fillId="0" borderId="0" xfId="0" applyNumberFormat="1" applyFont="1" applyAlignment="1">
      <alignment shrinkToFi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 wrapText="1"/>
    </xf>
    <xf numFmtId="56" fontId="3" fillId="0" borderId="0" xfId="0" applyNumberFormat="1" applyFont="1" applyFill="1">
      <alignment vertical="center"/>
    </xf>
    <xf numFmtId="178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2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1" applyFont="1" applyFill="1">
      <alignment vertical="center"/>
    </xf>
    <xf numFmtId="0" fontId="3" fillId="0" borderId="0" xfId="0" quotePrefix="1" applyFont="1" applyFill="1">
      <alignment vertical="center"/>
    </xf>
    <xf numFmtId="4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3" fillId="0" borderId="0" xfId="0" quotePrefix="1" applyFont="1" applyFill="1" applyAlignment="1" applyProtection="1">
      <alignment horizontal="right" vertical="center"/>
      <protection locked="0"/>
    </xf>
    <xf numFmtId="14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shrinkToFit="1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shrinkToFit="1"/>
    </xf>
    <xf numFmtId="0" fontId="6" fillId="0" borderId="0" xfId="0" quotePrefix="1" applyFont="1" applyFill="1">
      <alignment vertical="center"/>
    </xf>
    <xf numFmtId="0" fontId="3" fillId="0" borderId="0" xfId="2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vertical="center" shrinkToFit="1"/>
    </xf>
    <xf numFmtId="0" fontId="6" fillId="0" borderId="0" xfId="0" applyFont="1" applyFill="1" applyAlignment="1">
      <alignment shrinkToFit="1"/>
    </xf>
    <xf numFmtId="0" fontId="6" fillId="0" borderId="0" xfId="0" applyFont="1" applyFill="1" applyAlignment="1">
      <alignment horizontal="left" shrinkToFit="1"/>
    </xf>
    <xf numFmtId="0" fontId="3" fillId="0" borderId="0" xfId="0" applyFont="1" applyFill="1" applyAlignment="1">
      <alignment horizontal="left" shrinkToFit="1"/>
    </xf>
    <xf numFmtId="0" fontId="6" fillId="0" borderId="0" xfId="0" applyFont="1" applyFill="1" applyAlignment="1">
      <alignment horizontal="center" shrinkToFit="1"/>
    </xf>
    <xf numFmtId="0" fontId="6" fillId="0" borderId="0" xfId="0" applyNumberFormat="1" applyFont="1" applyFill="1" applyAlignment="1">
      <alignment shrinkToFit="1"/>
    </xf>
    <xf numFmtId="0" fontId="6" fillId="0" borderId="0" xfId="2" applyFont="1" applyFill="1" applyAlignment="1">
      <alignment horizontal="center" vertical="center" shrinkToFit="1"/>
    </xf>
    <xf numFmtId="0" fontId="3" fillId="0" borderId="0" xfId="1" applyFont="1" applyFill="1" applyAlignment="1">
      <alignment horizontal="left" vertical="center" shrinkToFit="1"/>
    </xf>
    <xf numFmtId="49" fontId="3" fillId="0" borderId="0" xfId="0" applyNumberFormat="1" applyFont="1" applyFill="1">
      <alignment vertical="center"/>
    </xf>
  </cellXfs>
  <cellStyles count="4">
    <cellStyle name="桁区切り" xfId="3" builtinId="6"/>
    <cellStyle name="標準" xfId="0" builtinId="0"/>
    <cellStyle name="標準 2" xfId="1" xr:uid="{5C7E8385-A1A8-45C8-907A-D629D4D83BB8}"/>
    <cellStyle name="標準 4" xfId="2" xr:uid="{B3436A7E-2D2C-4286-B47A-3E2983F27E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531C-796C-49C2-9344-B37A05C0AAA3}">
  <dimension ref="A1:AO125"/>
  <sheetViews>
    <sheetView workbookViewId="0">
      <pane ySplit="3" topLeftCell="A4" activePane="bottomLeft" state="frozen"/>
      <selection activeCell="G1" sqref="G1"/>
      <selection pane="bottomLeft" activeCell="N84" sqref="D1:N84"/>
    </sheetView>
  </sheetViews>
  <sheetFormatPr defaultColWidth="9" defaultRowHeight="13.5" x14ac:dyDescent="0.4"/>
  <cols>
    <col min="1" max="1" width="5.625" style="1" customWidth="1"/>
    <col min="2" max="3" width="9.25" style="1" bestFit="1" customWidth="1"/>
    <col min="4" max="4" width="5.625" style="1" customWidth="1"/>
    <col min="5" max="6" width="9.125" style="1" customWidth="1"/>
    <col min="7" max="7" width="13.625" style="1" customWidth="1"/>
    <col min="8" max="8" width="8.25" style="1" customWidth="1"/>
    <col min="9" max="9" width="7" style="1" customWidth="1"/>
    <col min="10" max="11" width="14.5" style="6" customWidth="1"/>
    <col min="12" max="12" width="4" style="4" customWidth="1"/>
    <col min="13" max="13" width="8.375" style="49" customWidth="1"/>
    <col min="14" max="14" width="9.625" style="8" bestFit="1" customWidth="1"/>
    <col min="15" max="15" width="9.5" style="8" customWidth="1"/>
    <col min="16" max="16" width="10.625" style="14" bestFit="1" customWidth="1"/>
    <col min="17" max="17" width="9.125" style="1" bestFit="1" customWidth="1"/>
    <col min="18" max="18" width="19.75" style="6" customWidth="1"/>
    <col min="19" max="19" width="17.5" style="6" customWidth="1"/>
    <col min="20" max="21" width="4" style="4" customWidth="1"/>
    <col min="22" max="22" width="6.875" style="1" customWidth="1"/>
    <col min="23" max="23" width="4.125" style="1" customWidth="1"/>
    <col min="24" max="24" width="6.625" style="1" customWidth="1"/>
    <col min="25" max="26" width="9.125" style="1" bestFit="1" customWidth="1"/>
    <col min="27" max="34" width="9.125" style="1" customWidth="1"/>
    <col min="35" max="36" width="9.125" style="1" bestFit="1" customWidth="1"/>
    <col min="37" max="37" width="9.5" style="1" bestFit="1" customWidth="1"/>
    <col min="38" max="38" width="9.125" style="1" bestFit="1" customWidth="1"/>
    <col min="39" max="39" width="9.5" style="1" bestFit="1" customWidth="1"/>
    <col min="40" max="40" width="9.125" style="1" bestFit="1" customWidth="1"/>
    <col min="41" max="41" width="9.625" style="8" bestFit="1" customWidth="1"/>
    <col min="42" max="16384" width="9" style="1"/>
  </cols>
  <sheetData>
    <row r="1" spans="1:41" ht="15" customHeight="1" x14ac:dyDescent="0.15">
      <c r="A1" s="1" t="s">
        <v>0</v>
      </c>
      <c r="E1" s="1" t="s">
        <v>279</v>
      </c>
      <c r="I1" s="2"/>
      <c r="J1" s="3"/>
      <c r="K1" s="3"/>
      <c r="M1" s="48"/>
      <c r="N1" s="5">
        <v>45370</v>
      </c>
      <c r="O1" s="5"/>
      <c r="P1" s="10">
        <v>45341</v>
      </c>
      <c r="Q1" s="5">
        <v>45236</v>
      </c>
      <c r="R1" s="3"/>
      <c r="S1" s="3"/>
      <c r="X1" s="4"/>
      <c r="AA1" s="11">
        <v>45302</v>
      </c>
      <c r="AB1" s="11">
        <v>45303</v>
      </c>
      <c r="AC1" s="10">
        <v>45311</v>
      </c>
      <c r="AD1" s="10">
        <v>45318</v>
      </c>
      <c r="AE1" s="10">
        <v>45332</v>
      </c>
      <c r="AF1" s="10">
        <v>45333</v>
      </c>
      <c r="AG1" s="5">
        <v>45360</v>
      </c>
      <c r="AH1" s="5">
        <v>45361</v>
      </c>
      <c r="AI1" s="5">
        <v>45236</v>
      </c>
      <c r="AM1" s="5">
        <v>45370</v>
      </c>
      <c r="AN1" s="5">
        <v>45370</v>
      </c>
      <c r="AO1" s="5">
        <v>45370</v>
      </c>
    </row>
    <row r="2" spans="1:41" ht="14.25" customHeight="1" x14ac:dyDescent="0.15">
      <c r="A2" s="1">
        <v>2023</v>
      </c>
      <c r="B2" s="1">
        <v>2023</v>
      </c>
      <c r="C2" s="1">
        <v>2023</v>
      </c>
      <c r="D2" s="1">
        <v>2024</v>
      </c>
      <c r="E2" s="1">
        <v>2024</v>
      </c>
      <c r="F2" s="1">
        <v>2024</v>
      </c>
      <c r="G2" s="1" t="s">
        <v>1</v>
      </c>
      <c r="J2" s="9">
        <v>45370</v>
      </c>
      <c r="K2" s="9"/>
      <c r="N2" s="8" t="s">
        <v>338</v>
      </c>
      <c r="P2" s="35" t="s">
        <v>334</v>
      </c>
      <c r="Q2" s="4" t="s">
        <v>278</v>
      </c>
      <c r="S2" s="12"/>
      <c r="T2" s="4" t="s">
        <v>2</v>
      </c>
      <c r="U2" s="4" t="s">
        <v>3</v>
      </c>
      <c r="V2" s="1" t="s">
        <v>286</v>
      </c>
      <c r="X2" s="4" t="s">
        <v>4</v>
      </c>
      <c r="Y2" s="4" t="s">
        <v>340</v>
      </c>
      <c r="Z2" s="1" t="s">
        <v>341</v>
      </c>
      <c r="AA2" s="13" t="s">
        <v>297</v>
      </c>
      <c r="AB2" s="13" t="s">
        <v>297</v>
      </c>
      <c r="AC2" s="4" t="s">
        <v>312</v>
      </c>
      <c r="AD2" s="4" t="s">
        <v>326</v>
      </c>
      <c r="AE2" s="4" t="s">
        <v>331</v>
      </c>
      <c r="AF2" s="4" t="s">
        <v>333</v>
      </c>
      <c r="AG2" s="37" t="s">
        <v>337</v>
      </c>
      <c r="AH2" s="37" t="s">
        <v>337</v>
      </c>
      <c r="AI2" s="4" t="s">
        <v>278</v>
      </c>
      <c r="AM2" s="4" t="s">
        <v>339</v>
      </c>
      <c r="AN2" s="4" t="s">
        <v>339</v>
      </c>
      <c r="AO2" s="8" t="s">
        <v>338</v>
      </c>
    </row>
    <row r="3" spans="1:41" ht="14.25" customHeight="1" x14ac:dyDescent="0.15">
      <c r="A3" s="1" t="s">
        <v>5</v>
      </c>
      <c r="B3" s="1" t="s">
        <v>6</v>
      </c>
      <c r="C3" s="1" t="s">
        <v>7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317</v>
      </c>
      <c r="L3" s="4" t="s">
        <v>13</v>
      </c>
      <c r="M3" s="49" t="s">
        <v>14</v>
      </c>
      <c r="N3" s="8" t="s">
        <v>335</v>
      </c>
      <c r="P3" s="35" t="s">
        <v>335</v>
      </c>
      <c r="Q3" s="4" t="s">
        <v>18</v>
      </c>
      <c r="R3" s="1" t="s">
        <v>15</v>
      </c>
      <c r="S3" s="1" t="s">
        <v>16</v>
      </c>
      <c r="T3" s="4" t="s">
        <v>12</v>
      </c>
      <c r="U3" s="4" t="s">
        <v>12</v>
      </c>
      <c r="V3" s="7" t="s">
        <v>285</v>
      </c>
      <c r="X3" s="4" t="s">
        <v>17</v>
      </c>
      <c r="Y3" s="4" t="s">
        <v>17</v>
      </c>
      <c r="AA3" s="47" t="s">
        <v>298</v>
      </c>
      <c r="AB3" s="47" t="s">
        <v>299</v>
      </c>
      <c r="AC3" s="47" t="s">
        <v>298</v>
      </c>
      <c r="AD3" s="4" t="s">
        <v>327</v>
      </c>
      <c r="AE3" s="4" t="s">
        <v>332</v>
      </c>
      <c r="AF3" s="4" t="s">
        <v>332</v>
      </c>
      <c r="AG3" s="1" t="s">
        <v>327</v>
      </c>
      <c r="AH3" s="1" t="s">
        <v>332</v>
      </c>
      <c r="AI3" s="4" t="s">
        <v>18</v>
      </c>
      <c r="AJ3" s="1" t="s">
        <v>309</v>
      </c>
      <c r="AK3" s="1" t="s">
        <v>310</v>
      </c>
      <c r="AL3" s="1" t="s">
        <v>311</v>
      </c>
      <c r="AM3" s="4" t="s">
        <v>18</v>
      </c>
      <c r="AN3" s="4" t="s">
        <v>18</v>
      </c>
      <c r="AO3" s="8" t="s">
        <v>335</v>
      </c>
    </row>
    <row r="4" spans="1:41" ht="15" customHeight="1" x14ac:dyDescent="0.4">
      <c r="A4" s="1">
        <v>28</v>
      </c>
      <c r="C4" s="1">
        <v>280004</v>
      </c>
      <c r="D4" s="1">
        <v>28</v>
      </c>
      <c r="F4" s="1">
        <v>280004</v>
      </c>
      <c r="G4" s="1" t="s">
        <v>23</v>
      </c>
      <c r="H4" s="1" t="s">
        <v>24</v>
      </c>
      <c r="I4" s="1" t="s">
        <v>21</v>
      </c>
      <c r="J4" s="30" t="s">
        <v>25</v>
      </c>
      <c r="K4" s="30"/>
      <c r="M4" s="49">
        <v>329</v>
      </c>
      <c r="N4" s="8">
        <v>594.61</v>
      </c>
      <c r="P4" s="14">
        <v>568.61</v>
      </c>
      <c r="Q4" s="8">
        <v>568.61</v>
      </c>
      <c r="R4" s="30"/>
      <c r="S4" s="30"/>
      <c r="X4" s="1">
        <v>2</v>
      </c>
      <c r="Y4" s="1">
        <f>1+X4</f>
        <v>3</v>
      </c>
      <c r="Z4" s="1">
        <f>COUNTA(AA4:AH4)</f>
        <v>0</v>
      </c>
      <c r="AI4" s="8">
        <v>568.61</v>
      </c>
      <c r="AJ4" s="1">
        <f>MIN(AA4:AI4)*1.2</f>
        <v>682.33199999999999</v>
      </c>
      <c r="AK4" s="14">
        <f>MIN(AA4:AI4)+26</f>
        <v>594.61</v>
      </c>
      <c r="AL4" s="14"/>
      <c r="AM4" s="14">
        <f>MIN(AJ4:AL4)</f>
        <v>594.61</v>
      </c>
      <c r="AN4" s="8">
        <f>ROUND(AM4,2)</f>
        <v>594.61</v>
      </c>
      <c r="AO4" s="8">
        <v>594.61</v>
      </c>
    </row>
    <row r="5" spans="1:41" ht="15" customHeight="1" x14ac:dyDescent="0.4">
      <c r="A5" s="1">
        <v>28</v>
      </c>
      <c r="C5" s="1">
        <v>280013</v>
      </c>
      <c r="D5" s="1">
        <v>28</v>
      </c>
      <c r="F5" s="1">
        <v>280013</v>
      </c>
      <c r="G5" s="1" t="s">
        <v>26</v>
      </c>
      <c r="H5" s="1" t="s">
        <v>27</v>
      </c>
      <c r="I5" s="1" t="s">
        <v>21</v>
      </c>
      <c r="J5" s="6" t="s">
        <v>28</v>
      </c>
      <c r="M5" s="49">
        <v>11122</v>
      </c>
      <c r="N5" s="8">
        <v>529.25</v>
      </c>
      <c r="P5" s="14">
        <v>503.25</v>
      </c>
      <c r="Q5" s="8">
        <v>503.25</v>
      </c>
      <c r="X5" s="1">
        <v>2</v>
      </c>
      <c r="Y5" s="1">
        <f>1+X5</f>
        <v>3</v>
      </c>
      <c r="Z5" s="1">
        <f>COUNTA(AA5:AH5)</f>
        <v>0</v>
      </c>
      <c r="AI5" s="8">
        <v>503.25</v>
      </c>
      <c r="AJ5" s="1">
        <f>MIN(AA5:AI5)*1.2</f>
        <v>603.9</v>
      </c>
      <c r="AK5" s="14">
        <f>MIN(AA5:AI5)+26</f>
        <v>529.25</v>
      </c>
      <c r="AL5" s="14"/>
      <c r="AM5" s="14">
        <f>MIN(AJ5:AL5)</f>
        <v>529.25</v>
      </c>
      <c r="AN5" s="8">
        <f>ROUND(AM5,2)</f>
        <v>529.25</v>
      </c>
      <c r="AO5" s="8">
        <v>529.25</v>
      </c>
    </row>
    <row r="6" spans="1:41" ht="15" customHeight="1" x14ac:dyDescent="0.4">
      <c r="A6" s="1">
        <v>28</v>
      </c>
      <c r="C6" s="1">
        <v>280014</v>
      </c>
      <c r="D6" s="1">
        <v>28</v>
      </c>
      <c r="F6" s="1">
        <v>280014</v>
      </c>
      <c r="G6" s="1" t="s">
        <v>29</v>
      </c>
      <c r="H6" s="1" t="s">
        <v>30</v>
      </c>
      <c r="I6" s="1" t="s">
        <v>21</v>
      </c>
      <c r="J6" s="1" t="s">
        <v>25</v>
      </c>
      <c r="K6" s="1"/>
      <c r="L6" s="4">
        <v>3</v>
      </c>
      <c r="M6" s="49">
        <v>20807</v>
      </c>
      <c r="N6" s="8">
        <v>400.97</v>
      </c>
      <c r="P6" s="14">
        <v>374.97</v>
      </c>
      <c r="Q6" s="8">
        <v>374.97</v>
      </c>
      <c r="R6" s="1"/>
      <c r="S6" s="1"/>
      <c r="X6" s="1">
        <v>2</v>
      </c>
      <c r="Y6" s="1">
        <f>1+X6</f>
        <v>3</v>
      </c>
      <c r="Z6" s="1">
        <f>COUNTA(AA6:AH6)</f>
        <v>0</v>
      </c>
      <c r="AI6" s="8">
        <v>374.97</v>
      </c>
      <c r="AJ6" s="1">
        <f>MIN(AA6:AI6)*1.2</f>
        <v>449.964</v>
      </c>
      <c r="AK6" s="14">
        <f>MIN(AA6:AI6)+26</f>
        <v>400.97</v>
      </c>
      <c r="AL6" s="14"/>
      <c r="AM6" s="14">
        <f>MIN(AJ6:AL6)</f>
        <v>400.97</v>
      </c>
      <c r="AN6" s="8">
        <f>ROUND(AM6,2)</f>
        <v>400.97</v>
      </c>
      <c r="AO6" s="8">
        <v>400.97</v>
      </c>
    </row>
    <row r="7" spans="1:41" ht="15" customHeight="1" x14ac:dyDescent="0.4">
      <c r="A7" s="1">
        <v>28</v>
      </c>
      <c r="C7" s="1">
        <v>280015</v>
      </c>
      <c r="D7" s="1">
        <v>28</v>
      </c>
      <c r="F7" s="1">
        <v>280015</v>
      </c>
      <c r="G7" s="1" t="s">
        <v>31</v>
      </c>
      <c r="H7" s="1" t="s">
        <v>32</v>
      </c>
      <c r="I7" s="1" t="s">
        <v>21</v>
      </c>
      <c r="J7" s="6" t="s">
        <v>33</v>
      </c>
      <c r="L7" s="4">
        <v>1</v>
      </c>
      <c r="M7" s="49">
        <v>41230</v>
      </c>
      <c r="N7" s="8">
        <v>529.97</v>
      </c>
      <c r="P7" s="14">
        <v>503.97</v>
      </c>
      <c r="Q7" s="8">
        <v>503.97</v>
      </c>
      <c r="X7" s="1">
        <v>2</v>
      </c>
      <c r="Y7" s="1">
        <f>1+X7</f>
        <v>3</v>
      </c>
      <c r="Z7" s="1">
        <f>COUNTA(AA7:AH7)</f>
        <v>0</v>
      </c>
      <c r="AI7" s="8">
        <v>503.97</v>
      </c>
      <c r="AJ7" s="1">
        <f>MIN(AA7:AI7)*1.2</f>
        <v>604.76400000000001</v>
      </c>
      <c r="AK7" s="14">
        <f>MIN(AA7:AI7)+26</f>
        <v>529.97</v>
      </c>
      <c r="AL7" s="14"/>
      <c r="AM7" s="14">
        <f>MIN(AJ7:AL7)</f>
        <v>529.97</v>
      </c>
      <c r="AN7" s="8">
        <f>ROUND(AM7,2)</f>
        <v>529.97</v>
      </c>
      <c r="AO7" s="8">
        <v>529.97</v>
      </c>
    </row>
    <row r="8" spans="1:41" ht="15" customHeight="1" x14ac:dyDescent="0.4">
      <c r="A8" s="1">
        <v>28</v>
      </c>
      <c r="C8" s="1">
        <v>280017</v>
      </c>
      <c r="D8" s="1">
        <v>28</v>
      </c>
      <c r="F8" s="1">
        <v>280017</v>
      </c>
      <c r="G8" s="1" t="s">
        <v>34</v>
      </c>
      <c r="H8" s="1" t="s">
        <v>35</v>
      </c>
      <c r="I8" s="1" t="s">
        <v>21</v>
      </c>
      <c r="J8" s="6" t="s">
        <v>33</v>
      </c>
      <c r="L8" s="4">
        <v>2</v>
      </c>
      <c r="M8" s="49">
        <v>30910</v>
      </c>
      <c r="N8" s="8">
        <v>837.09</v>
      </c>
      <c r="P8" s="14">
        <v>811.09</v>
      </c>
      <c r="Q8" s="8">
        <v>811.09</v>
      </c>
      <c r="X8" s="1">
        <v>2</v>
      </c>
      <c r="Y8" s="1">
        <f>1+X8</f>
        <v>3</v>
      </c>
      <c r="Z8" s="1">
        <f>COUNTA(AA8:AH8)</f>
        <v>0</v>
      </c>
      <c r="AI8" s="8">
        <v>811.09</v>
      </c>
      <c r="AJ8" s="1">
        <f>MIN(AA8:AI8)*1.2</f>
        <v>973.30799999999999</v>
      </c>
      <c r="AK8" s="14">
        <f>MIN(AA8:AI8)+26</f>
        <v>837.09</v>
      </c>
      <c r="AL8" s="14"/>
      <c r="AM8" s="14">
        <f>MIN(AJ8:AL8)</f>
        <v>837.09</v>
      </c>
      <c r="AN8" s="8">
        <f>ROUND(AM8,2)</f>
        <v>837.09</v>
      </c>
      <c r="AO8" s="8">
        <v>837.09</v>
      </c>
    </row>
    <row r="9" spans="1:41" ht="15" customHeight="1" x14ac:dyDescent="0.4">
      <c r="A9" s="1">
        <v>28</v>
      </c>
      <c r="C9" s="1">
        <v>280019</v>
      </c>
      <c r="D9" s="1">
        <v>28</v>
      </c>
      <c r="F9" s="1">
        <v>280019</v>
      </c>
      <c r="G9" s="1" t="s">
        <v>36</v>
      </c>
      <c r="H9" s="1" t="s">
        <v>37</v>
      </c>
      <c r="I9" s="1" t="s">
        <v>21</v>
      </c>
      <c r="J9" s="6" t="s">
        <v>33</v>
      </c>
      <c r="L9" s="4">
        <v>2</v>
      </c>
      <c r="M9" s="49">
        <v>30617</v>
      </c>
      <c r="N9" s="8">
        <v>891.62</v>
      </c>
      <c r="P9" s="14">
        <v>865.62</v>
      </c>
      <c r="Q9" s="8">
        <v>865.62</v>
      </c>
      <c r="X9" s="1">
        <v>2</v>
      </c>
      <c r="Y9" s="1">
        <f>1+X9</f>
        <v>3</v>
      </c>
      <c r="Z9" s="1">
        <f>COUNTA(AA9:AH9)</f>
        <v>0</v>
      </c>
      <c r="AI9" s="8">
        <v>865.62</v>
      </c>
      <c r="AJ9" s="1">
        <f>MIN(AA9:AI9)*1.2</f>
        <v>1038.7439999999999</v>
      </c>
      <c r="AK9" s="14">
        <f>MIN(AA9:AI9)+26</f>
        <v>891.62</v>
      </c>
      <c r="AL9" s="14"/>
      <c r="AM9" s="14">
        <f>MIN(AJ9:AL9)</f>
        <v>891.62</v>
      </c>
      <c r="AN9" s="8">
        <f>ROUND(AM9,2)</f>
        <v>891.62</v>
      </c>
      <c r="AO9" s="8">
        <v>891.62</v>
      </c>
    </row>
    <row r="10" spans="1:41" ht="15" customHeight="1" x14ac:dyDescent="0.4">
      <c r="A10" s="1">
        <v>28</v>
      </c>
      <c r="C10" s="1">
        <v>280021</v>
      </c>
      <c r="D10" s="1">
        <v>28</v>
      </c>
      <c r="F10" s="1">
        <v>280021</v>
      </c>
      <c r="G10" s="1" t="s">
        <v>38</v>
      </c>
      <c r="H10" s="1" t="s">
        <v>39</v>
      </c>
      <c r="I10" s="1" t="s">
        <v>21</v>
      </c>
      <c r="J10" s="6" t="s">
        <v>33</v>
      </c>
      <c r="L10" s="4">
        <v>2</v>
      </c>
      <c r="M10" s="49">
        <v>40328</v>
      </c>
      <c r="N10" s="8">
        <v>934.53</v>
      </c>
      <c r="P10" s="14">
        <v>908.53</v>
      </c>
      <c r="Q10" s="8">
        <v>908.53</v>
      </c>
      <c r="X10" s="1">
        <v>2</v>
      </c>
      <c r="Y10" s="1">
        <f>1+X10</f>
        <v>3</v>
      </c>
      <c r="Z10" s="1">
        <f>COUNTA(AA10:AH10)</f>
        <v>0</v>
      </c>
      <c r="AI10" s="8">
        <v>908.53</v>
      </c>
      <c r="AJ10" s="1">
        <f>MIN(AA10:AI10)*1.2</f>
        <v>1090.2359999999999</v>
      </c>
      <c r="AK10" s="14">
        <f>MIN(AA10:AI10)+26</f>
        <v>934.53</v>
      </c>
      <c r="AL10" s="14"/>
      <c r="AM10" s="14">
        <f>MIN(AJ10:AL10)</f>
        <v>934.53</v>
      </c>
      <c r="AN10" s="8">
        <f>ROUND(AM10,2)</f>
        <v>934.53</v>
      </c>
      <c r="AO10" s="8">
        <v>934.53</v>
      </c>
    </row>
    <row r="11" spans="1:41" ht="15" customHeight="1" x14ac:dyDescent="0.4">
      <c r="A11" s="1">
        <v>28</v>
      </c>
      <c r="C11" s="1">
        <v>280026</v>
      </c>
      <c r="D11" s="1">
        <v>28</v>
      </c>
      <c r="F11" s="1">
        <v>280026</v>
      </c>
      <c r="G11" s="1" t="s">
        <v>40</v>
      </c>
      <c r="H11" s="1" t="s">
        <v>41</v>
      </c>
      <c r="I11" s="1" t="s">
        <v>21</v>
      </c>
      <c r="J11" s="6" t="s">
        <v>33</v>
      </c>
      <c r="L11" s="4">
        <v>1</v>
      </c>
      <c r="M11" s="49">
        <v>41103</v>
      </c>
      <c r="N11" s="8">
        <v>585.67999999999995</v>
      </c>
      <c r="P11" s="14">
        <v>559.68000000000006</v>
      </c>
      <c r="Q11" s="8">
        <v>559.68000000000006</v>
      </c>
      <c r="X11" s="1">
        <v>2</v>
      </c>
      <c r="Y11" s="1">
        <f>1+X11</f>
        <v>3</v>
      </c>
      <c r="Z11" s="1">
        <f>COUNTA(AA11:AH11)</f>
        <v>0</v>
      </c>
      <c r="AI11" s="8">
        <v>559.68000000000006</v>
      </c>
      <c r="AJ11" s="1">
        <f>MIN(AA11:AI11)*1.2</f>
        <v>671.6160000000001</v>
      </c>
      <c r="AK11" s="14">
        <f>MIN(AA11:AI11)+26</f>
        <v>585.68000000000006</v>
      </c>
      <c r="AL11" s="14"/>
      <c r="AM11" s="14">
        <f>MIN(AJ11:AL11)</f>
        <v>585.68000000000006</v>
      </c>
      <c r="AN11" s="8">
        <f>ROUND(AM11,2)</f>
        <v>585.67999999999995</v>
      </c>
      <c r="AO11" s="8">
        <v>585.67999999999995</v>
      </c>
    </row>
    <row r="12" spans="1:41" ht="15" customHeight="1" x14ac:dyDescent="0.4">
      <c r="A12" s="1">
        <v>28</v>
      </c>
      <c r="C12" s="1">
        <v>280028</v>
      </c>
      <c r="D12" s="1">
        <v>28</v>
      </c>
      <c r="F12" s="1">
        <v>280028</v>
      </c>
      <c r="G12" s="1" t="s">
        <v>42</v>
      </c>
      <c r="H12" s="24" t="s">
        <v>43</v>
      </c>
      <c r="I12" s="1" t="s">
        <v>21</v>
      </c>
      <c r="J12" s="25" t="s">
        <v>33</v>
      </c>
      <c r="K12" s="25"/>
      <c r="L12" s="4">
        <v>3</v>
      </c>
      <c r="M12" s="49">
        <v>51030</v>
      </c>
      <c r="N12" s="8">
        <v>822.56</v>
      </c>
      <c r="P12" s="14">
        <v>796.56</v>
      </c>
      <c r="Q12" s="8">
        <v>796.56</v>
      </c>
      <c r="R12" s="25"/>
      <c r="S12" s="25"/>
      <c r="X12" s="1">
        <v>2</v>
      </c>
      <c r="Y12" s="1">
        <f>1+X12</f>
        <v>3</v>
      </c>
      <c r="Z12" s="1">
        <f>COUNTA(AA12:AH12)</f>
        <v>0</v>
      </c>
      <c r="AI12" s="8">
        <v>796.56</v>
      </c>
      <c r="AJ12" s="1">
        <f>MIN(AA12:AI12)*1.2</f>
        <v>955.87199999999984</v>
      </c>
      <c r="AK12" s="14">
        <f>MIN(AA12:AI12)+26</f>
        <v>822.56</v>
      </c>
      <c r="AL12" s="14"/>
      <c r="AM12" s="14">
        <f>MIN(AJ12:AL12)</f>
        <v>822.56</v>
      </c>
      <c r="AN12" s="8">
        <f>ROUND(AM12,2)</f>
        <v>822.56</v>
      </c>
      <c r="AO12" s="8">
        <v>822.56</v>
      </c>
    </row>
    <row r="13" spans="1:41" ht="15" customHeight="1" x14ac:dyDescent="0.4">
      <c r="A13" s="1">
        <v>28</v>
      </c>
      <c r="C13" s="1">
        <v>280029</v>
      </c>
      <c r="D13" s="1">
        <v>28</v>
      </c>
      <c r="F13" s="1">
        <v>280029</v>
      </c>
      <c r="G13" s="1" t="s">
        <v>44</v>
      </c>
      <c r="H13" s="24" t="s">
        <v>45</v>
      </c>
      <c r="I13" s="1" t="s">
        <v>21</v>
      </c>
      <c r="J13" s="25" t="s">
        <v>33</v>
      </c>
      <c r="K13" s="25"/>
      <c r="L13" s="4">
        <v>3</v>
      </c>
      <c r="M13" s="49">
        <v>51003</v>
      </c>
      <c r="N13" s="8">
        <v>1380.58</v>
      </c>
      <c r="P13" s="14">
        <v>1354.58</v>
      </c>
      <c r="Q13" s="8">
        <v>1354.58</v>
      </c>
      <c r="R13" s="25"/>
      <c r="S13" s="25"/>
      <c r="X13" s="1">
        <v>2</v>
      </c>
      <c r="Y13" s="1">
        <f>1+X13</f>
        <v>3</v>
      </c>
      <c r="Z13" s="1">
        <f>COUNTA(AA13:AH13)</f>
        <v>0</v>
      </c>
      <c r="AI13" s="8">
        <v>1354.58</v>
      </c>
      <c r="AJ13" s="1">
        <f>MIN(AA13:AI13)*1.2</f>
        <v>1625.4959999999999</v>
      </c>
      <c r="AK13" s="14">
        <f>MIN(AA13:AI13)+26</f>
        <v>1380.58</v>
      </c>
      <c r="AL13" s="14"/>
      <c r="AM13" s="14">
        <f>MIN(AJ13:AL13)</f>
        <v>1380.58</v>
      </c>
      <c r="AN13" s="8">
        <f>ROUND(AM13,2)</f>
        <v>1380.58</v>
      </c>
      <c r="AO13" s="8">
        <v>1380.58</v>
      </c>
    </row>
    <row r="14" spans="1:41" ht="15" customHeight="1" x14ac:dyDescent="0.4">
      <c r="A14" s="1">
        <v>28</v>
      </c>
      <c r="C14" s="1">
        <v>280030</v>
      </c>
      <c r="D14" s="1">
        <v>28</v>
      </c>
      <c r="E14" s="17" t="s">
        <v>287</v>
      </c>
      <c r="F14" s="1">
        <v>280030</v>
      </c>
      <c r="G14" s="1" t="s">
        <v>46</v>
      </c>
      <c r="H14" s="24" t="s">
        <v>47</v>
      </c>
      <c r="I14" s="1" t="s">
        <v>21</v>
      </c>
      <c r="J14" s="7" t="s">
        <v>288</v>
      </c>
      <c r="K14" s="7"/>
      <c r="L14" s="18" t="s">
        <v>273</v>
      </c>
      <c r="M14" s="49">
        <v>740208</v>
      </c>
      <c r="N14" s="8">
        <v>427.62</v>
      </c>
      <c r="P14" s="14">
        <v>427.62143694432268</v>
      </c>
      <c r="Q14" s="8">
        <v>633.04999999999995</v>
      </c>
      <c r="R14" s="1"/>
      <c r="S14" s="1"/>
      <c r="U14" s="18">
        <v>0</v>
      </c>
      <c r="V14" s="7"/>
      <c r="X14" s="1">
        <v>2</v>
      </c>
      <c r="Z14" s="1">
        <f>COUNTA(AA14:AH14)</f>
        <v>1</v>
      </c>
      <c r="AD14" s="18">
        <v>401.62143694432268</v>
      </c>
      <c r="AE14" s="17"/>
      <c r="AF14" s="17"/>
      <c r="AG14" s="17"/>
      <c r="AH14" s="17"/>
      <c r="AI14" s="8">
        <v>633.04999999999995</v>
      </c>
      <c r="AJ14" s="1">
        <f>MIN(AA14:AI14)*1.2</f>
        <v>481.94572433318717</v>
      </c>
      <c r="AK14" s="14">
        <f>MIN(AA14:AI14)+26</f>
        <v>427.62143694432268</v>
      </c>
      <c r="AL14" s="14">
        <f>(MIN(AA14:AI14)+SMALL(AA14:AI14,2))/2</f>
        <v>517.33571847216126</v>
      </c>
      <c r="AM14" s="14">
        <f>MIN(AJ14:AL14)</f>
        <v>427.62143694432268</v>
      </c>
      <c r="AN14" s="8">
        <f>ROUND(AM14,2)</f>
        <v>427.62</v>
      </c>
      <c r="AO14" s="8">
        <v>427.62</v>
      </c>
    </row>
    <row r="15" spans="1:41" ht="15" customHeight="1" x14ac:dyDescent="0.4">
      <c r="A15" s="1">
        <v>29</v>
      </c>
      <c r="C15" s="1">
        <v>290001</v>
      </c>
      <c r="D15" s="1">
        <v>29</v>
      </c>
      <c r="F15" s="1">
        <v>290001</v>
      </c>
      <c r="G15" s="1" t="s">
        <v>48</v>
      </c>
      <c r="I15" s="25" t="s">
        <v>49</v>
      </c>
      <c r="J15" s="25"/>
      <c r="K15" s="25"/>
      <c r="N15" s="8">
        <v>707.17</v>
      </c>
      <c r="P15" s="14">
        <v>681.17</v>
      </c>
      <c r="Q15" s="8">
        <v>681.17</v>
      </c>
      <c r="R15" s="25"/>
      <c r="S15" s="25"/>
      <c r="X15" s="1">
        <v>2</v>
      </c>
      <c r="Y15" s="1">
        <f>1+X15</f>
        <v>3</v>
      </c>
      <c r="Z15" s="1">
        <f>COUNTA(AA15:AH15)</f>
        <v>0</v>
      </c>
      <c r="AI15" s="8">
        <v>681.17</v>
      </c>
      <c r="AJ15" s="1">
        <f>MIN(AA15:AI15)*1.2</f>
        <v>817.40399999999988</v>
      </c>
      <c r="AK15" s="14">
        <f>MIN(AA15:AI15)+26</f>
        <v>707.17</v>
      </c>
      <c r="AL15" s="14"/>
      <c r="AM15" s="14">
        <f>MIN(AJ15:AL15)</f>
        <v>707.17</v>
      </c>
      <c r="AN15" s="8">
        <f>ROUND(AM15,2)</f>
        <v>707.17</v>
      </c>
      <c r="AO15" s="8">
        <v>707.17</v>
      </c>
    </row>
    <row r="16" spans="1:41" ht="15" customHeight="1" x14ac:dyDescent="0.4">
      <c r="A16" s="15">
        <v>31</v>
      </c>
      <c r="B16" s="16" t="s">
        <v>50</v>
      </c>
      <c r="C16" s="15">
        <v>310029</v>
      </c>
      <c r="D16" s="15">
        <v>31</v>
      </c>
      <c r="E16" s="17" t="s">
        <v>55</v>
      </c>
      <c r="F16" s="15">
        <v>310029</v>
      </c>
      <c r="G16" s="1" t="s">
        <v>51</v>
      </c>
      <c r="H16" s="1" t="s">
        <v>52</v>
      </c>
      <c r="I16" s="1" t="s">
        <v>53</v>
      </c>
      <c r="J16" s="7" t="s">
        <v>289</v>
      </c>
      <c r="K16" s="7"/>
      <c r="L16" s="18">
        <v>1</v>
      </c>
      <c r="M16" s="50">
        <v>40330</v>
      </c>
      <c r="N16" s="8">
        <v>222.08</v>
      </c>
      <c r="P16" s="14">
        <v>222.07999999999998</v>
      </c>
      <c r="Q16" s="8">
        <v>227.43</v>
      </c>
      <c r="R16" s="1" t="s">
        <v>54</v>
      </c>
      <c r="S16" s="19" t="s">
        <v>280</v>
      </c>
      <c r="T16" s="20" t="s">
        <v>281</v>
      </c>
      <c r="U16" s="18">
        <v>1</v>
      </c>
      <c r="V16" s="7">
        <v>759.12</v>
      </c>
      <c r="Z16" s="1">
        <f>COUNTA(AA16:AH16)</f>
        <v>1</v>
      </c>
      <c r="AA16" s="15"/>
      <c r="AB16" s="15"/>
      <c r="AC16" s="38">
        <v>216.73</v>
      </c>
      <c r="AD16" s="15"/>
      <c r="AE16" s="17"/>
      <c r="AF16" s="17"/>
      <c r="AG16" s="17"/>
      <c r="AH16" s="17"/>
      <c r="AI16" s="8">
        <v>227.43</v>
      </c>
      <c r="AJ16" s="1">
        <f>MIN(AA16:AI16)*1.2</f>
        <v>260.07599999999996</v>
      </c>
      <c r="AK16" s="14">
        <f>MIN(AA16:AI16)+26</f>
        <v>242.73</v>
      </c>
      <c r="AL16" s="14">
        <f>(MIN(AA16:AI16)+SMALL(AA16:AI16,2))/2</f>
        <v>222.07999999999998</v>
      </c>
      <c r="AM16" s="14">
        <f>MIN(AJ16:AL16)</f>
        <v>222.07999999999998</v>
      </c>
      <c r="AN16" s="8">
        <f>ROUND(AM16,2)</f>
        <v>222.08</v>
      </c>
      <c r="AO16" s="8">
        <v>222.08</v>
      </c>
    </row>
    <row r="17" spans="1:41" ht="15" customHeight="1" x14ac:dyDescent="0.15">
      <c r="A17" s="15">
        <v>31</v>
      </c>
      <c r="B17" s="16" t="s">
        <v>56</v>
      </c>
      <c r="C17" s="15">
        <v>310031</v>
      </c>
      <c r="D17" s="15">
        <v>31</v>
      </c>
      <c r="E17" s="17" t="s">
        <v>61</v>
      </c>
      <c r="F17" s="15">
        <v>310031</v>
      </c>
      <c r="G17" s="6" t="s">
        <v>57</v>
      </c>
      <c r="H17" s="1" t="s">
        <v>58</v>
      </c>
      <c r="I17" s="1" t="s">
        <v>53</v>
      </c>
      <c r="J17" s="7" t="s">
        <v>68</v>
      </c>
      <c r="K17" s="7"/>
      <c r="L17" s="18">
        <v>1</v>
      </c>
      <c r="M17" s="50">
        <v>80204</v>
      </c>
      <c r="N17" s="8">
        <v>130.56</v>
      </c>
      <c r="P17" s="14">
        <v>130.56177099236646</v>
      </c>
      <c r="Q17" s="8">
        <v>130.56177099236646</v>
      </c>
      <c r="R17" s="1" t="s">
        <v>60</v>
      </c>
      <c r="S17" s="19" t="s">
        <v>282</v>
      </c>
      <c r="T17" s="20" t="s">
        <v>283</v>
      </c>
      <c r="U17" s="18">
        <v>2</v>
      </c>
      <c r="V17" s="7">
        <v>736.66</v>
      </c>
      <c r="Z17" s="1">
        <f>COUNTA(AA17:AH17)</f>
        <v>6</v>
      </c>
      <c r="AA17" s="21">
        <v>130.56177099236646</v>
      </c>
      <c r="AB17" s="21">
        <v>130.56177099236646</v>
      </c>
      <c r="AC17" s="38">
        <v>216.57</v>
      </c>
      <c r="AD17" s="18">
        <v>195.98763412742133</v>
      </c>
      <c r="AE17" s="17"/>
      <c r="AF17" s="17"/>
      <c r="AG17" s="8">
        <v>310.18725699745551</v>
      </c>
      <c r="AH17" s="8">
        <v>310.18725699745551</v>
      </c>
      <c r="AI17" s="8">
        <v>130.56177099236646</v>
      </c>
      <c r="AJ17" s="1">
        <f>MIN(AA17:AI17)*1.2</f>
        <v>156.67412519083976</v>
      </c>
      <c r="AK17" s="14">
        <f>MIN(AA17:AI17)+26</f>
        <v>156.56177099236646</v>
      </c>
      <c r="AL17" s="14">
        <f>(MIN(AA17:AI17)+SMALL(AA17:AI17,2))/2</f>
        <v>130.56177099236646</v>
      </c>
      <c r="AM17" s="14">
        <f>MIN(AJ17:AL17)</f>
        <v>130.56177099236646</v>
      </c>
      <c r="AN17" s="8">
        <f>ROUND(AM17,2)</f>
        <v>130.56</v>
      </c>
      <c r="AO17" s="8">
        <v>130.56</v>
      </c>
    </row>
    <row r="18" spans="1:41" ht="15" customHeight="1" x14ac:dyDescent="0.15">
      <c r="A18" s="1">
        <v>31</v>
      </c>
      <c r="B18" s="23" t="s">
        <v>62</v>
      </c>
      <c r="C18" s="15">
        <v>310032</v>
      </c>
      <c r="D18" s="1">
        <v>31</v>
      </c>
      <c r="E18" s="17" t="s">
        <v>65</v>
      </c>
      <c r="F18" s="15">
        <v>310032</v>
      </c>
      <c r="G18" s="1" t="s">
        <v>63</v>
      </c>
      <c r="H18" s="1" t="s">
        <v>64</v>
      </c>
      <c r="I18" s="1" t="s">
        <v>53</v>
      </c>
      <c r="J18" s="7" t="s">
        <v>296</v>
      </c>
      <c r="K18" s="7"/>
      <c r="L18" s="18">
        <v>2</v>
      </c>
      <c r="M18" s="50">
        <v>90618</v>
      </c>
      <c r="N18" s="8">
        <v>225.99</v>
      </c>
      <c r="P18" s="14">
        <v>225.99</v>
      </c>
      <c r="Q18" s="8">
        <v>376.49559915719431</v>
      </c>
      <c r="R18" s="1" t="s">
        <v>60</v>
      </c>
      <c r="S18" s="19" t="s">
        <v>59</v>
      </c>
      <c r="T18" s="20" t="s">
        <v>284</v>
      </c>
      <c r="U18" s="18">
        <v>3</v>
      </c>
      <c r="V18" s="7">
        <v>999</v>
      </c>
      <c r="Z18" s="1">
        <f>COUNTA(AA18:AH18)</f>
        <v>2</v>
      </c>
      <c r="AA18" s="21">
        <v>331.0496061315734</v>
      </c>
      <c r="AB18" s="21">
        <v>199.99</v>
      </c>
      <c r="AC18" s="15"/>
      <c r="AD18" s="15"/>
      <c r="AE18" s="17"/>
      <c r="AF18" s="17"/>
      <c r="AG18" s="17"/>
      <c r="AH18" s="17"/>
      <c r="AI18" s="8">
        <v>376.49559915719431</v>
      </c>
      <c r="AJ18" s="1">
        <f>MIN(AA18:AI18)*1.2</f>
        <v>239.988</v>
      </c>
      <c r="AK18" s="14">
        <f>MIN(AA18:AI18)+26</f>
        <v>225.99</v>
      </c>
      <c r="AL18" s="14">
        <f>(MIN(AA18:AI18)+SMALL(AA18:AI18,2))/2</f>
        <v>265.51980306578673</v>
      </c>
      <c r="AM18" s="14">
        <f>MIN(AJ18:AL18)</f>
        <v>225.99</v>
      </c>
      <c r="AN18" s="8">
        <f>ROUND(AM18,2)</f>
        <v>225.99</v>
      </c>
      <c r="AO18" s="8">
        <v>225.99</v>
      </c>
    </row>
    <row r="19" spans="1:41" ht="15" customHeight="1" x14ac:dyDescent="0.4">
      <c r="A19" s="1">
        <v>31</v>
      </c>
      <c r="B19" s="23"/>
      <c r="C19" s="23">
        <v>315001</v>
      </c>
      <c r="D19" s="1">
        <v>31</v>
      </c>
      <c r="E19" s="23"/>
      <c r="F19" s="23">
        <v>315001</v>
      </c>
      <c r="G19" s="1" t="s">
        <v>66</v>
      </c>
      <c r="H19" s="1" t="s">
        <v>67</v>
      </c>
      <c r="I19" s="1" t="s">
        <v>53</v>
      </c>
      <c r="J19" s="1" t="s">
        <v>68</v>
      </c>
      <c r="K19" s="1"/>
      <c r="M19" s="49">
        <v>990115</v>
      </c>
      <c r="N19" s="8">
        <v>331.47</v>
      </c>
      <c r="P19" s="14">
        <v>305.47000000000003</v>
      </c>
      <c r="Q19" s="8">
        <v>305.47000000000003</v>
      </c>
      <c r="R19" s="1"/>
      <c r="S19" s="1"/>
      <c r="X19" s="1">
        <v>2</v>
      </c>
      <c r="Y19" s="1">
        <f>1+X19</f>
        <v>3</v>
      </c>
      <c r="Z19" s="1">
        <f>COUNTA(AA19:AH19)</f>
        <v>0</v>
      </c>
      <c r="AA19" s="23"/>
      <c r="AB19" s="23"/>
      <c r="AC19" s="23"/>
      <c r="AD19" s="23"/>
      <c r="AE19" s="23"/>
      <c r="AF19" s="23"/>
      <c r="AG19" s="23"/>
      <c r="AH19" s="23"/>
      <c r="AI19" s="8">
        <v>305.47000000000003</v>
      </c>
      <c r="AJ19" s="1">
        <f>MIN(AA19:AI19)*1.2</f>
        <v>366.56400000000002</v>
      </c>
      <c r="AK19" s="14">
        <f>MIN(AA19:AI19)+26</f>
        <v>331.47</v>
      </c>
      <c r="AL19" s="14"/>
      <c r="AM19" s="14">
        <f>MIN(AJ19:AL19)</f>
        <v>331.47</v>
      </c>
      <c r="AN19" s="8">
        <f>ROUND(AM19,2)</f>
        <v>331.47</v>
      </c>
      <c r="AO19" s="8">
        <v>331.47</v>
      </c>
    </row>
    <row r="20" spans="1:41" ht="15" customHeight="1" x14ac:dyDescent="0.4">
      <c r="A20" s="1">
        <v>31</v>
      </c>
      <c r="B20" s="23"/>
      <c r="C20" s="23">
        <v>315002</v>
      </c>
      <c r="D20" s="1">
        <v>31</v>
      </c>
      <c r="E20" s="23"/>
      <c r="F20" s="23">
        <v>315002</v>
      </c>
      <c r="G20" s="1" t="s">
        <v>69</v>
      </c>
      <c r="H20" s="1" t="s">
        <v>70</v>
      </c>
      <c r="I20" s="1" t="s">
        <v>53</v>
      </c>
      <c r="J20" s="6" t="s">
        <v>71</v>
      </c>
      <c r="M20" s="49">
        <v>991216</v>
      </c>
      <c r="N20" s="8">
        <v>948.82</v>
      </c>
      <c r="P20" s="14">
        <v>922.82</v>
      </c>
      <c r="Q20" s="8">
        <v>922.82</v>
      </c>
      <c r="X20" s="1">
        <v>2</v>
      </c>
      <c r="Y20" s="1">
        <f>1+X20</f>
        <v>3</v>
      </c>
      <c r="Z20" s="1">
        <f>COUNTA(AA20:AH20)</f>
        <v>0</v>
      </c>
      <c r="AA20" s="23"/>
      <c r="AB20" s="23"/>
      <c r="AC20" s="23"/>
      <c r="AD20" s="23"/>
      <c r="AE20" s="23"/>
      <c r="AF20" s="23"/>
      <c r="AG20" s="23"/>
      <c r="AH20" s="23"/>
      <c r="AI20" s="8">
        <v>922.82</v>
      </c>
      <c r="AJ20" s="1">
        <f>MIN(AA20:AI20)*1.2</f>
        <v>1107.384</v>
      </c>
      <c r="AK20" s="14">
        <f>MIN(AA20:AI20)+26</f>
        <v>948.82</v>
      </c>
      <c r="AL20" s="14"/>
      <c r="AM20" s="14">
        <f>MIN(AJ20:AL20)</f>
        <v>948.82</v>
      </c>
      <c r="AN20" s="8">
        <f>ROUND(AM20,2)</f>
        <v>948.82</v>
      </c>
      <c r="AO20" s="8">
        <v>948.82</v>
      </c>
    </row>
    <row r="21" spans="1:41" ht="15" customHeight="1" x14ac:dyDescent="0.4">
      <c r="A21" s="1">
        <v>31</v>
      </c>
      <c r="B21" s="23"/>
      <c r="C21" s="23">
        <v>315003</v>
      </c>
      <c r="D21" s="1">
        <v>31</v>
      </c>
      <c r="E21" s="23"/>
      <c r="F21" s="23">
        <v>315003</v>
      </c>
      <c r="G21" s="1" t="s">
        <v>72</v>
      </c>
      <c r="H21" s="28" t="s">
        <v>73</v>
      </c>
      <c r="I21" s="1" t="s">
        <v>53</v>
      </c>
      <c r="J21" s="1" t="s">
        <v>71</v>
      </c>
      <c r="K21" s="1"/>
      <c r="M21" s="49">
        <v>320</v>
      </c>
      <c r="N21" s="8">
        <v>557.73</v>
      </c>
      <c r="P21" s="14">
        <v>531.73</v>
      </c>
      <c r="Q21" s="8">
        <v>531.73</v>
      </c>
      <c r="R21" s="1"/>
      <c r="S21" s="1"/>
      <c r="X21" s="1">
        <v>2</v>
      </c>
      <c r="Y21" s="1">
        <f>1+X21</f>
        <v>3</v>
      </c>
      <c r="Z21" s="1">
        <f>COUNTA(AA21:AH21)</f>
        <v>0</v>
      </c>
      <c r="AA21" s="23"/>
      <c r="AB21" s="23"/>
      <c r="AC21" s="23"/>
      <c r="AD21" s="23"/>
      <c r="AE21" s="23"/>
      <c r="AF21" s="23"/>
      <c r="AG21" s="23"/>
      <c r="AH21" s="23"/>
      <c r="AI21" s="8">
        <v>531.73</v>
      </c>
      <c r="AJ21" s="1">
        <f>MIN(AA21:AI21)*1.2</f>
        <v>638.07600000000002</v>
      </c>
      <c r="AK21" s="14">
        <f>MIN(AA21:AI21)+26</f>
        <v>557.73</v>
      </c>
      <c r="AL21" s="14"/>
      <c r="AM21" s="14">
        <f>MIN(AJ21:AL21)</f>
        <v>557.73</v>
      </c>
      <c r="AN21" s="8">
        <f>ROUND(AM21,2)</f>
        <v>557.73</v>
      </c>
      <c r="AO21" s="8">
        <v>557.73</v>
      </c>
    </row>
    <row r="22" spans="1:41" ht="15" customHeight="1" x14ac:dyDescent="0.4">
      <c r="A22" s="1">
        <v>31</v>
      </c>
      <c r="B22" s="23"/>
      <c r="C22" s="23">
        <v>315004</v>
      </c>
      <c r="D22" s="1">
        <v>31</v>
      </c>
      <c r="E22" s="23"/>
      <c r="F22" s="23">
        <v>315004</v>
      </c>
      <c r="G22" s="1" t="s">
        <v>74</v>
      </c>
      <c r="H22" s="1" t="s">
        <v>75</v>
      </c>
      <c r="I22" s="1" t="s">
        <v>53</v>
      </c>
      <c r="J22" s="6" t="s">
        <v>76</v>
      </c>
      <c r="L22" s="4">
        <v>3</v>
      </c>
      <c r="M22" s="49">
        <v>20701</v>
      </c>
      <c r="N22" s="8">
        <v>508.38</v>
      </c>
      <c r="P22" s="14">
        <v>482.38</v>
      </c>
      <c r="Q22" s="8">
        <v>482.38</v>
      </c>
      <c r="X22" s="1">
        <v>2</v>
      </c>
      <c r="Y22" s="1">
        <f>1+X22</f>
        <v>3</v>
      </c>
      <c r="Z22" s="1">
        <f>COUNTA(AA22:AH22)</f>
        <v>0</v>
      </c>
      <c r="AA22" s="23"/>
      <c r="AB22" s="23"/>
      <c r="AC22" s="23"/>
      <c r="AD22" s="23"/>
      <c r="AE22" s="23"/>
      <c r="AF22" s="23"/>
      <c r="AG22" s="23"/>
      <c r="AH22" s="23"/>
      <c r="AI22" s="8">
        <v>482.38</v>
      </c>
      <c r="AJ22" s="1">
        <f>MIN(AA22:AI22)*1.2</f>
        <v>578.85599999999999</v>
      </c>
      <c r="AK22" s="14">
        <f>MIN(AA22:AI22)+26</f>
        <v>508.38</v>
      </c>
      <c r="AL22" s="14"/>
      <c r="AM22" s="14">
        <f>MIN(AJ22:AL22)</f>
        <v>508.38</v>
      </c>
      <c r="AN22" s="8">
        <f>ROUND(AM22,2)</f>
        <v>508.38</v>
      </c>
      <c r="AO22" s="8">
        <v>508.38</v>
      </c>
    </row>
    <row r="23" spans="1:41" ht="15" customHeight="1" x14ac:dyDescent="0.4">
      <c r="A23" s="1">
        <v>31</v>
      </c>
      <c r="C23" s="1">
        <v>315006</v>
      </c>
      <c r="D23" s="1">
        <v>31</v>
      </c>
      <c r="F23" s="1">
        <v>315006</v>
      </c>
      <c r="G23" s="1" t="s">
        <v>77</v>
      </c>
      <c r="H23" s="1" t="s">
        <v>78</v>
      </c>
      <c r="I23" s="1" t="s">
        <v>53</v>
      </c>
      <c r="J23" s="1" t="s">
        <v>79</v>
      </c>
      <c r="K23" s="1"/>
      <c r="M23" s="49">
        <v>970520</v>
      </c>
      <c r="N23" s="8">
        <v>442.35</v>
      </c>
      <c r="P23" s="14">
        <v>416.35</v>
      </c>
      <c r="Q23" s="8">
        <v>416.35</v>
      </c>
      <c r="R23" s="1"/>
      <c r="S23" s="1"/>
      <c r="X23" s="1">
        <v>2</v>
      </c>
      <c r="Y23" s="1">
        <f>1+X23</f>
        <v>3</v>
      </c>
      <c r="Z23" s="1">
        <f>COUNTA(AA23:AH23)</f>
        <v>0</v>
      </c>
      <c r="AI23" s="8">
        <v>416.35</v>
      </c>
      <c r="AJ23" s="1">
        <f>MIN(AA23:AI23)*1.2</f>
        <v>499.62</v>
      </c>
      <c r="AK23" s="14">
        <f>MIN(AA23:AI23)+26</f>
        <v>442.35</v>
      </c>
      <c r="AL23" s="14"/>
      <c r="AM23" s="14">
        <f>MIN(AJ23:AL23)</f>
        <v>442.35</v>
      </c>
      <c r="AN23" s="8">
        <f>ROUND(AM23,2)</f>
        <v>442.35</v>
      </c>
      <c r="AO23" s="8">
        <v>442.35</v>
      </c>
    </row>
    <row r="24" spans="1:41" ht="15" customHeight="1" x14ac:dyDescent="0.4">
      <c r="A24" s="1">
        <v>31</v>
      </c>
      <c r="C24" s="1">
        <v>315007</v>
      </c>
      <c r="D24" s="1">
        <v>31</v>
      </c>
      <c r="F24" s="1">
        <v>315007</v>
      </c>
      <c r="G24" s="1" t="s">
        <v>80</v>
      </c>
      <c r="H24" s="1" t="s">
        <v>81</v>
      </c>
      <c r="I24" s="1" t="s">
        <v>53</v>
      </c>
      <c r="J24" s="1" t="s">
        <v>82</v>
      </c>
      <c r="K24" s="1"/>
      <c r="M24" s="49">
        <v>990703</v>
      </c>
      <c r="N24" s="8">
        <v>665.89</v>
      </c>
      <c r="P24" s="14">
        <v>639.89</v>
      </c>
      <c r="Q24" s="8">
        <v>639.89</v>
      </c>
      <c r="R24" s="1"/>
      <c r="S24" s="1"/>
      <c r="X24" s="1">
        <v>2</v>
      </c>
      <c r="Y24" s="1">
        <f>1+X24</f>
        <v>3</v>
      </c>
      <c r="Z24" s="1">
        <f>COUNTA(AA24:AH24)</f>
        <v>0</v>
      </c>
      <c r="AI24" s="8">
        <v>639.89</v>
      </c>
      <c r="AJ24" s="1">
        <f>MIN(AA24:AI24)*1.2</f>
        <v>767.86799999999994</v>
      </c>
      <c r="AK24" s="14">
        <f>MIN(AA24:AI24)+26</f>
        <v>665.89</v>
      </c>
      <c r="AL24" s="14"/>
      <c r="AM24" s="14">
        <f>MIN(AJ24:AL24)</f>
        <v>665.89</v>
      </c>
      <c r="AN24" s="8">
        <f>ROUND(AM24,2)</f>
        <v>665.89</v>
      </c>
      <c r="AO24" s="8">
        <v>665.89</v>
      </c>
    </row>
    <row r="25" spans="1:41" ht="15" customHeight="1" x14ac:dyDescent="0.4">
      <c r="A25" s="1">
        <v>31</v>
      </c>
      <c r="C25" s="1">
        <v>315008</v>
      </c>
      <c r="D25" s="1">
        <v>31</v>
      </c>
      <c r="F25" s="1">
        <v>315008</v>
      </c>
      <c r="G25" s="1" t="s">
        <v>83</v>
      </c>
      <c r="H25" s="1" t="s">
        <v>84</v>
      </c>
      <c r="I25" s="1" t="s">
        <v>53</v>
      </c>
      <c r="J25" s="1" t="s">
        <v>71</v>
      </c>
      <c r="K25" s="1"/>
      <c r="M25" s="49">
        <v>216</v>
      </c>
      <c r="N25" s="8">
        <v>1216.6099999999999</v>
      </c>
      <c r="P25" s="14">
        <v>1190.6099999999999</v>
      </c>
      <c r="Q25" s="8">
        <v>1190.6099999999999</v>
      </c>
      <c r="R25" s="1"/>
      <c r="S25" s="1"/>
      <c r="X25" s="1">
        <v>2</v>
      </c>
      <c r="Y25" s="1">
        <f>1+X25</f>
        <v>3</v>
      </c>
      <c r="Z25" s="1">
        <f>COUNTA(AA25:AH25)</f>
        <v>0</v>
      </c>
      <c r="AI25" s="8">
        <v>1190.6099999999999</v>
      </c>
      <c r="AJ25" s="1">
        <f>MIN(AA25:AI25)*1.2</f>
        <v>1428.7319999999997</v>
      </c>
      <c r="AK25" s="14">
        <f>MIN(AA25:AI25)+26</f>
        <v>1216.6099999999999</v>
      </c>
      <c r="AL25" s="14"/>
      <c r="AM25" s="14">
        <f>MIN(AJ25:AL25)</f>
        <v>1216.6099999999999</v>
      </c>
      <c r="AN25" s="8">
        <f>ROUND(AM25,2)</f>
        <v>1216.6099999999999</v>
      </c>
      <c r="AO25" s="8">
        <v>1216.6099999999999</v>
      </c>
    </row>
    <row r="26" spans="1:41" ht="15" customHeight="1" x14ac:dyDescent="0.4">
      <c r="A26" s="1">
        <v>31</v>
      </c>
      <c r="C26" s="1">
        <v>315009</v>
      </c>
      <c r="D26" s="1">
        <v>31</v>
      </c>
      <c r="F26" s="1">
        <v>315009</v>
      </c>
      <c r="G26" s="1" t="s">
        <v>85</v>
      </c>
      <c r="H26" s="1" t="s">
        <v>86</v>
      </c>
      <c r="I26" s="1" t="s">
        <v>53</v>
      </c>
      <c r="J26" s="6" t="s">
        <v>87</v>
      </c>
      <c r="M26" s="49">
        <v>991025</v>
      </c>
      <c r="N26" s="8">
        <v>528.21</v>
      </c>
      <c r="P26" s="14">
        <v>502.21</v>
      </c>
      <c r="Q26" s="8">
        <v>502.21</v>
      </c>
      <c r="X26" s="1">
        <v>2</v>
      </c>
      <c r="Y26" s="1">
        <f>1+X26</f>
        <v>3</v>
      </c>
      <c r="Z26" s="1">
        <f>COUNTA(AA26:AH26)</f>
        <v>0</v>
      </c>
      <c r="AI26" s="8">
        <v>502.21</v>
      </c>
      <c r="AJ26" s="1">
        <f>MIN(AA26:AI26)*1.2</f>
        <v>602.65199999999993</v>
      </c>
      <c r="AK26" s="14">
        <f>MIN(AA26:AI26)+26</f>
        <v>528.21</v>
      </c>
      <c r="AL26" s="14"/>
      <c r="AM26" s="14">
        <f>MIN(AJ26:AL26)</f>
        <v>528.21</v>
      </c>
      <c r="AN26" s="8">
        <f>ROUND(AM26,2)</f>
        <v>528.21</v>
      </c>
      <c r="AO26" s="8">
        <v>528.21</v>
      </c>
    </row>
    <row r="27" spans="1:41" ht="15" customHeight="1" x14ac:dyDescent="0.4">
      <c r="A27" s="1">
        <v>31</v>
      </c>
      <c r="C27" s="1">
        <v>315010</v>
      </c>
      <c r="D27" s="1">
        <v>31</v>
      </c>
      <c r="F27" s="1">
        <v>315010</v>
      </c>
      <c r="G27" s="1" t="s">
        <v>88</v>
      </c>
      <c r="H27" s="1" t="s">
        <v>89</v>
      </c>
      <c r="I27" s="1" t="s">
        <v>53</v>
      </c>
      <c r="J27" s="6" t="s">
        <v>87</v>
      </c>
      <c r="M27" s="49">
        <v>991025</v>
      </c>
      <c r="N27" s="8">
        <v>532.69000000000005</v>
      </c>
      <c r="P27" s="14">
        <v>506.69</v>
      </c>
      <c r="Q27" s="8">
        <v>506.69</v>
      </c>
      <c r="X27" s="1">
        <v>2</v>
      </c>
      <c r="Y27" s="1">
        <f>1+X27</f>
        <v>3</v>
      </c>
      <c r="Z27" s="1">
        <f>COUNTA(AA27:AH27)</f>
        <v>0</v>
      </c>
      <c r="AI27" s="8">
        <v>506.69</v>
      </c>
      <c r="AJ27" s="1">
        <f>MIN(AA27:AI27)*1.2</f>
        <v>608.02800000000002</v>
      </c>
      <c r="AK27" s="14">
        <f>MIN(AA27:AI27)+26</f>
        <v>532.69000000000005</v>
      </c>
      <c r="AL27" s="14"/>
      <c r="AM27" s="14">
        <f>MIN(AJ27:AL27)</f>
        <v>532.69000000000005</v>
      </c>
      <c r="AN27" s="8">
        <f>ROUND(AM27,2)</f>
        <v>532.69000000000005</v>
      </c>
      <c r="AO27" s="8">
        <v>532.69000000000005</v>
      </c>
    </row>
    <row r="28" spans="1:41" ht="15" customHeight="1" x14ac:dyDescent="0.4">
      <c r="A28" s="1">
        <v>31</v>
      </c>
      <c r="C28" s="1">
        <v>315011</v>
      </c>
      <c r="D28" s="1">
        <v>31</v>
      </c>
      <c r="F28" s="1">
        <v>315011</v>
      </c>
      <c r="G28" s="1" t="s">
        <v>90</v>
      </c>
      <c r="H28" s="1" t="s">
        <v>91</v>
      </c>
      <c r="I28" s="1" t="s">
        <v>53</v>
      </c>
      <c r="J28" s="1" t="s">
        <v>92</v>
      </c>
      <c r="K28" s="1"/>
      <c r="M28" s="49">
        <v>10616</v>
      </c>
      <c r="N28" s="8">
        <v>537.9</v>
      </c>
      <c r="P28" s="14">
        <v>511.9</v>
      </c>
      <c r="Q28" s="8">
        <v>511.9</v>
      </c>
      <c r="R28" s="1"/>
      <c r="S28" s="1"/>
      <c r="X28" s="1">
        <v>2</v>
      </c>
      <c r="Y28" s="1">
        <f>1+X28</f>
        <v>3</v>
      </c>
      <c r="Z28" s="1">
        <f>COUNTA(AA28:AH28)</f>
        <v>0</v>
      </c>
      <c r="AI28" s="8">
        <v>511.9</v>
      </c>
      <c r="AJ28" s="1">
        <f>MIN(AA28:AI28)*1.2</f>
        <v>614.28</v>
      </c>
      <c r="AK28" s="14">
        <f>MIN(AA28:AI28)+26</f>
        <v>537.9</v>
      </c>
      <c r="AL28" s="14"/>
      <c r="AM28" s="14">
        <f>MIN(AJ28:AL28)</f>
        <v>537.9</v>
      </c>
      <c r="AN28" s="8">
        <f>ROUND(AM28,2)</f>
        <v>537.9</v>
      </c>
      <c r="AO28" s="8">
        <v>537.9</v>
      </c>
    </row>
    <row r="29" spans="1:41" ht="15" customHeight="1" x14ac:dyDescent="0.4">
      <c r="A29" s="1">
        <v>31</v>
      </c>
      <c r="C29" s="1">
        <v>315012</v>
      </c>
      <c r="D29" s="1">
        <v>31</v>
      </c>
      <c r="F29" s="1">
        <v>315012</v>
      </c>
      <c r="G29" s="1" t="s">
        <v>93</v>
      </c>
      <c r="I29" s="1" t="s">
        <v>53</v>
      </c>
      <c r="J29" s="6" t="s">
        <v>94</v>
      </c>
      <c r="N29" s="8">
        <v>541.17999999999995</v>
      </c>
      <c r="P29" s="14">
        <v>515.18000000000006</v>
      </c>
      <c r="Q29" s="8">
        <v>515.18000000000006</v>
      </c>
      <c r="X29" s="1">
        <v>2</v>
      </c>
      <c r="Y29" s="1">
        <f>1+X29</f>
        <v>3</v>
      </c>
      <c r="Z29" s="1">
        <f>COUNTA(AA29:AH29)</f>
        <v>0</v>
      </c>
      <c r="AI29" s="8">
        <v>515.18000000000006</v>
      </c>
      <c r="AJ29" s="1">
        <f>MIN(AA29:AI29)*1.2</f>
        <v>618.21600000000001</v>
      </c>
      <c r="AK29" s="14">
        <f>MIN(AA29:AI29)+26</f>
        <v>541.18000000000006</v>
      </c>
      <c r="AL29" s="14"/>
      <c r="AM29" s="14">
        <f>MIN(AJ29:AL29)</f>
        <v>541.18000000000006</v>
      </c>
      <c r="AN29" s="8">
        <f>ROUND(AM29,2)</f>
        <v>541.17999999999995</v>
      </c>
      <c r="AO29" s="8">
        <v>541.17999999999995</v>
      </c>
    </row>
    <row r="30" spans="1:41" ht="15" customHeight="1" x14ac:dyDescent="0.4">
      <c r="A30" s="1">
        <v>31</v>
      </c>
      <c r="C30" s="1">
        <v>315013</v>
      </c>
      <c r="D30" s="1">
        <v>31</v>
      </c>
      <c r="F30" s="1">
        <v>315013</v>
      </c>
      <c r="G30" s="1" t="s">
        <v>95</v>
      </c>
      <c r="I30" s="1" t="s">
        <v>53</v>
      </c>
      <c r="J30" s="6" t="s">
        <v>94</v>
      </c>
      <c r="N30" s="8">
        <v>594.15</v>
      </c>
      <c r="P30" s="14">
        <v>568.15</v>
      </c>
      <c r="Q30" s="8">
        <v>568.15</v>
      </c>
      <c r="X30" s="1">
        <v>2</v>
      </c>
      <c r="Y30" s="1">
        <f>1+X30</f>
        <v>3</v>
      </c>
      <c r="Z30" s="1">
        <f>COUNTA(AA30:AH30)</f>
        <v>0</v>
      </c>
      <c r="AI30" s="8">
        <v>568.15</v>
      </c>
      <c r="AJ30" s="1">
        <f>MIN(AA30:AI30)*1.2</f>
        <v>681.78</v>
      </c>
      <c r="AK30" s="14">
        <f>MIN(AA30:AI30)+26</f>
        <v>594.15</v>
      </c>
      <c r="AL30" s="14"/>
      <c r="AM30" s="14">
        <f>MIN(AJ30:AL30)</f>
        <v>594.15</v>
      </c>
      <c r="AN30" s="8">
        <f>ROUND(AM30,2)</f>
        <v>594.15</v>
      </c>
      <c r="AO30" s="8">
        <v>594.15</v>
      </c>
    </row>
    <row r="31" spans="1:41" ht="15" customHeight="1" x14ac:dyDescent="0.4">
      <c r="A31" s="1">
        <v>31</v>
      </c>
      <c r="C31" s="1">
        <v>315014</v>
      </c>
      <c r="D31" s="1">
        <v>31</v>
      </c>
      <c r="F31" s="1">
        <v>315014</v>
      </c>
      <c r="G31" s="1" t="s">
        <v>96</v>
      </c>
      <c r="I31" s="1" t="s">
        <v>53</v>
      </c>
      <c r="J31" s="6" t="s">
        <v>94</v>
      </c>
      <c r="N31" s="8">
        <v>619.1</v>
      </c>
      <c r="P31" s="14">
        <v>593.1</v>
      </c>
      <c r="Q31" s="8">
        <v>593.1</v>
      </c>
      <c r="X31" s="1">
        <v>2</v>
      </c>
      <c r="Y31" s="1">
        <f>1+X31</f>
        <v>3</v>
      </c>
      <c r="Z31" s="1">
        <f>COUNTA(AA31:AH31)</f>
        <v>0</v>
      </c>
      <c r="AI31" s="8">
        <v>593.1</v>
      </c>
      <c r="AJ31" s="1">
        <f>MIN(AA31:AI31)*1.2</f>
        <v>711.72</v>
      </c>
      <c r="AK31" s="14">
        <f>MIN(AA31:AI31)+26</f>
        <v>619.1</v>
      </c>
      <c r="AL31" s="14"/>
      <c r="AM31" s="14">
        <f>MIN(AJ31:AL31)</f>
        <v>619.1</v>
      </c>
      <c r="AN31" s="8">
        <f>ROUND(AM31,2)</f>
        <v>619.1</v>
      </c>
      <c r="AO31" s="8">
        <v>619.1</v>
      </c>
    </row>
    <row r="32" spans="1:41" ht="15" customHeight="1" x14ac:dyDescent="0.4">
      <c r="A32" s="1">
        <v>31</v>
      </c>
      <c r="C32" s="1">
        <v>315015</v>
      </c>
      <c r="D32" s="1">
        <v>31</v>
      </c>
      <c r="F32" s="1">
        <v>315015</v>
      </c>
      <c r="G32" s="1" t="s">
        <v>97</v>
      </c>
      <c r="H32" s="1" t="s">
        <v>98</v>
      </c>
      <c r="I32" s="1" t="s">
        <v>53</v>
      </c>
      <c r="J32" s="1" t="s">
        <v>68</v>
      </c>
      <c r="K32" s="1"/>
      <c r="M32" s="49">
        <v>1205</v>
      </c>
      <c r="N32" s="8">
        <v>265.85000000000002</v>
      </c>
      <c r="P32" s="14">
        <v>239.85</v>
      </c>
      <c r="Q32" s="8">
        <v>239.85</v>
      </c>
      <c r="R32" s="1"/>
      <c r="S32" s="1"/>
      <c r="X32" s="1">
        <v>2</v>
      </c>
      <c r="Y32" s="1">
        <f>1+X32</f>
        <v>3</v>
      </c>
      <c r="Z32" s="1">
        <f>COUNTA(AA32:AH32)</f>
        <v>0</v>
      </c>
      <c r="AI32" s="8">
        <v>239.85</v>
      </c>
      <c r="AJ32" s="1">
        <f>MIN(AA32:AI32)*1.2</f>
        <v>287.82</v>
      </c>
      <c r="AK32" s="14">
        <f>MIN(AA32:AI32)+26</f>
        <v>265.85000000000002</v>
      </c>
      <c r="AL32" s="14"/>
      <c r="AM32" s="14">
        <f>MIN(AJ32:AL32)</f>
        <v>265.85000000000002</v>
      </c>
      <c r="AN32" s="8">
        <f>ROUND(AM32,2)</f>
        <v>265.85000000000002</v>
      </c>
      <c r="AO32" s="8">
        <v>265.85000000000002</v>
      </c>
    </row>
    <row r="33" spans="1:41" ht="15" customHeight="1" x14ac:dyDescent="0.4">
      <c r="A33" s="1">
        <v>31</v>
      </c>
      <c r="C33" s="1">
        <v>315016</v>
      </c>
      <c r="D33" s="1">
        <v>31</v>
      </c>
      <c r="F33" s="1">
        <v>315016</v>
      </c>
      <c r="G33" s="1" t="s">
        <v>99</v>
      </c>
      <c r="H33" s="1" t="s">
        <v>100</v>
      </c>
      <c r="I33" s="1" t="s">
        <v>53</v>
      </c>
      <c r="J33" s="1" t="s">
        <v>59</v>
      </c>
      <c r="K33" s="1"/>
      <c r="L33" s="4">
        <v>2</v>
      </c>
      <c r="M33" s="49">
        <v>30918</v>
      </c>
      <c r="N33" s="8">
        <v>455.94</v>
      </c>
      <c r="P33" s="14">
        <v>429.94</v>
      </c>
      <c r="Q33" s="8">
        <v>429.94</v>
      </c>
      <c r="R33" s="1"/>
      <c r="S33" s="1"/>
      <c r="X33" s="1">
        <v>2</v>
      </c>
      <c r="Y33" s="1">
        <f>1+X33</f>
        <v>3</v>
      </c>
      <c r="Z33" s="1">
        <f>COUNTA(AA33:AH33)</f>
        <v>0</v>
      </c>
      <c r="AI33" s="8">
        <v>429.94</v>
      </c>
      <c r="AJ33" s="1">
        <f>MIN(AA33:AI33)*1.2</f>
        <v>515.928</v>
      </c>
      <c r="AK33" s="14">
        <f>MIN(AA33:AI33)+26</f>
        <v>455.94</v>
      </c>
      <c r="AL33" s="14"/>
      <c r="AM33" s="14">
        <f>MIN(AJ33:AL33)</f>
        <v>455.94</v>
      </c>
      <c r="AN33" s="8">
        <f>ROUND(AM33,2)</f>
        <v>455.94</v>
      </c>
      <c r="AO33" s="8">
        <v>455.94</v>
      </c>
    </row>
    <row r="34" spans="1:41" ht="15" customHeight="1" x14ac:dyDescent="0.4">
      <c r="A34" s="1">
        <v>31</v>
      </c>
      <c r="C34" s="1">
        <v>315017</v>
      </c>
      <c r="D34" s="1">
        <v>31</v>
      </c>
      <c r="F34" s="1">
        <v>315017</v>
      </c>
      <c r="G34" s="1" t="s">
        <v>101</v>
      </c>
      <c r="H34" s="1" t="s">
        <v>102</v>
      </c>
      <c r="I34" s="1" t="s">
        <v>53</v>
      </c>
      <c r="J34" s="1" t="s">
        <v>71</v>
      </c>
      <c r="K34" s="1"/>
      <c r="L34" s="4">
        <v>3</v>
      </c>
      <c r="M34" s="49">
        <v>20930</v>
      </c>
      <c r="N34" s="8">
        <v>896.93</v>
      </c>
      <c r="P34" s="14">
        <v>870.93</v>
      </c>
      <c r="Q34" s="8">
        <v>870.93</v>
      </c>
      <c r="R34" s="1"/>
      <c r="S34" s="1"/>
      <c r="X34" s="1">
        <v>2</v>
      </c>
      <c r="Y34" s="1">
        <f>1+X34</f>
        <v>3</v>
      </c>
      <c r="Z34" s="1">
        <f>COUNTA(AA34:AH34)</f>
        <v>0</v>
      </c>
      <c r="AI34" s="8">
        <v>870.93</v>
      </c>
      <c r="AJ34" s="1">
        <f>MIN(AA34:AI34)*1.2</f>
        <v>1045.116</v>
      </c>
      <c r="AK34" s="14">
        <f>MIN(AA34:AI34)+26</f>
        <v>896.93</v>
      </c>
      <c r="AL34" s="14"/>
      <c r="AM34" s="14">
        <f>MIN(AJ34:AL34)</f>
        <v>896.93</v>
      </c>
      <c r="AN34" s="8">
        <f>ROUND(AM34,2)</f>
        <v>896.93</v>
      </c>
      <c r="AO34" s="8">
        <v>896.93</v>
      </c>
    </row>
    <row r="35" spans="1:41" ht="15" customHeight="1" x14ac:dyDescent="0.4">
      <c r="A35" s="1">
        <v>31</v>
      </c>
      <c r="C35" s="1">
        <v>315018</v>
      </c>
      <c r="D35" s="1">
        <v>31</v>
      </c>
      <c r="F35" s="1">
        <v>315018</v>
      </c>
      <c r="G35" s="1" t="s">
        <v>103</v>
      </c>
      <c r="H35" s="1" t="s">
        <v>104</v>
      </c>
      <c r="I35" s="1" t="s">
        <v>53</v>
      </c>
      <c r="J35" s="1" t="s">
        <v>94</v>
      </c>
      <c r="K35" s="1"/>
      <c r="L35" s="4">
        <v>2</v>
      </c>
      <c r="N35" s="8">
        <v>465.96</v>
      </c>
      <c r="P35" s="14">
        <v>439.96315153486</v>
      </c>
      <c r="Q35" s="8">
        <v>439.96315153486</v>
      </c>
      <c r="R35" s="1"/>
      <c r="S35" s="1"/>
      <c r="X35" s="1">
        <v>1</v>
      </c>
      <c r="Y35" s="1">
        <f>1+X35</f>
        <v>2</v>
      </c>
      <c r="Z35" s="1">
        <f>COUNTA(AA35:AH35)</f>
        <v>0</v>
      </c>
      <c r="AI35" s="8">
        <v>439.96315153486</v>
      </c>
      <c r="AJ35" s="1">
        <f>MIN(AA35:AI35)*1.2</f>
        <v>527.95578184183194</v>
      </c>
      <c r="AK35" s="14">
        <f>MIN(AA35:AI35)+26</f>
        <v>465.96315153486</v>
      </c>
      <c r="AL35" s="14"/>
      <c r="AM35" s="14">
        <f>MIN(AJ35:AL35)</f>
        <v>465.96315153486</v>
      </c>
      <c r="AN35" s="8">
        <f>ROUND(AM35,2)</f>
        <v>465.96</v>
      </c>
      <c r="AO35" s="8">
        <v>465.96</v>
      </c>
    </row>
    <row r="36" spans="1:41" ht="15" customHeight="1" x14ac:dyDescent="0.4">
      <c r="A36" s="1">
        <v>31</v>
      </c>
      <c r="C36" s="1">
        <v>315019</v>
      </c>
      <c r="D36" s="1">
        <v>31</v>
      </c>
      <c r="F36" s="1">
        <v>315019</v>
      </c>
      <c r="G36" s="1" t="s">
        <v>105</v>
      </c>
      <c r="H36" s="1" t="s">
        <v>106</v>
      </c>
      <c r="I36" s="1" t="s">
        <v>53</v>
      </c>
      <c r="J36" s="1" t="s">
        <v>94</v>
      </c>
      <c r="K36" s="1"/>
      <c r="L36" s="4">
        <v>2</v>
      </c>
      <c r="N36" s="8">
        <v>417.87</v>
      </c>
      <c r="P36" s="14">
        <v>391.86839905275917</v>
      </c>
      <c r="Q36" s="8">
        <v>391.86839905275917</v>
      </c>
      <c r="R36" s="1"/>
      <c r="S36" s="1"/>
      <c r="X36" s="1">
        <v>1</v>
      </c>
      <c r="Y36" s="1">
        <f>1+X36</f>
        <v>2</v>
      </c>
      <c r="Z36" s="1">
        <f>COUNTA(AA36:AH36)</f>
        <v>0</v>
      </c>
      <c r="AI36" s="8">
        <v>391.86839905275917</v>
      </c>
      <c r="AJ36" s="1">
        <f>MIN(AA36:AI36)*1.2</f>
        <v>470.24207886331101</v>
      </c>
      <c r="AK36" s="14">
        <f>MIN(AA36:AI36)+26</f>
        <v>417.86839905275917</v>
      </c>
      <c r="AL36" s="14"/>
      <c r="AM36" s="14">
        <f>MIN(AJ36:AL36)</f>
        <v>417.86839905275917</v>
      </c>
      <c r="AN36" s="8">
        <f>ROUND(AM36,2)</f>
        <v>417.87</v>
      </c>
      <c r="AO36" s="8">
        <v>417.87</v>
      </c>
    </row>
    <row r="37" spans="1:41" ht="15" customHeight="1" x14ac:dyDescent="0.4">
      <c r="A37" s="1">
        <v>31</v>
      </c>
      <c r="C37" s="1">
        <v>315020</v>
      </c>
      <c r="D37" s="1">
        <v>31</v>
      </c>
      <c r="F37" s="1">
        <v>315020</v>
      </c>
      <c r="G37" s="1" t="s">
        <v>107</v>
      </c>
      <c r="H37" s="1" t="s">
        <v>108</v>
      </c>
      <c r="I37" s="1" t="s">
        <v>53</v>
      </c>
      <c r="J37" s="1" t="s">
        <v>94</v>
      </c>
      <c r="K37" s="1"/>
      <c r="L37" s="4">
        <v>2</v>
      </c>
      <c r="N37" s="8">
        <v>366.93</v>
      </c>
      <c r="P37" s="14">
        <v>340.92864632668795</v>
      </c>
      <c r="Q37" s="8">
        <v>340.92864632668795</v>
      </c>
      <c r="R37" s="1"/>
      <c r="S37" s="1"/>
      <c r="X37" s="1">
        <v>1</v>
      </c>
      <c r="Y37" s="1">
        <f>1+X37</f>
        <v>2</v>
      </c>
      <c r="Z37" s="1">
        <f>COUNTA(AA37:AH37)</f>
        <v>0</v>
      </c>
      <c r="AI37" s="8">
        <v>340.92864632668795</v>
      </c>
      <c r="AJ37" s="1">
        <f>MIN(AA37:AI37)*1.2</f>
        <v>409.11437559202551</v>
      </c>
      <c r="AK37" s="14">
        <f>MIN(AA37:AI37)+26</f>
        <v>366.92864632668795</v>
      </c>
      <c r="AL37" s="14"/>
      <c r="AM37" s="14">
        <f>MIN(AJ37:AL37)</f>
        <v>366.92864632668795</v>
      </c>
      <c r="AN37" s="8">
        <f>ROUND(AM37,2)</f>
        <v>366.93</v>
      </c>
      <c r="AO37" s="8">
        <v>366.93</v>
      </c>
    </row>
    <row r="38" spans="1:41" ht="15" customHeight="1" x14ac:dyDescent="0.4">
      <c r="A38" s="1">
        <v>31</v>
      </c>
      <c r="C38" s="1">
        <v>315021</v>
      </c>
      <c r="D38" s="1">
        <v>31</v>
      </c>
      <c r="F38" s="1">
        <v>315021</v>
      </c>
      <c r="G38" s="1" t="s">
        <v>109</v>
      </c>
      <c r="H38" s="1" t="s">
        <v>110</v>
      </c>
      <c r="I38" s="1" t="s">
        <v>53</v>
      </c>
      <c r="J38" s="1" t="s">
        <v>60</v>
      </c>
      <c r="K38" s="1"/>
      <c r="L38" s="4">
        <v>3</v>
      </c>
      <c r="M38" s="49">
        <v>50506</v>
      </c>
      <c r="N38" s="8">
        <v>430.88</v>
      </c>
      <c r="P38" s="14">
        <v>404.88</v>
      </c>
      <c r="Q38" s="8">
        <v>404.88</v>
      </c>
      <c r="R38" s="1"/>
      <c r="S38" s="1"/>
      <c r="X38" s="1">
        <v>2</v>
      </c>
      <c r="Y38" s="1">
        <f>1+X38</f>
        <v>3</v>
      </c>
      <c r="Z38" s="1">
        <f>COUNTA(AA38:AH38)</f>
        <v>0</v>
      </c>
      <c r="AI38" s="8">
        <v>404.88</v>
      </c>
      <c r="AJ38" s="1">
        <f>MIN(AA38:AI38)*1.2</f>
        <v>485.85599999999999</v>
      </c>
      <c r="AK38" s="14">
        <f>MIN(AA38:AI38)+26</f>
        <v>430.88</v>
      </c>
      <c r="AL38" s="14"/>
      <c r="AM38" s="14">
        <f>MIN(AJ38:AL38)</f>
        <v>430.88</v>
      </c>
      <c r="AN38" s="8">
        <f>ROUND(AM38,2)</f>
        <v>430.88</v>
      </c>
      <c r="AO38" s="8">
        <v>430.88</v>
      </c>
    </row>
    <row r="39" spans="1:41" ht="15" customHeight="1" x14ac:dyDescent="0.4">
      <c r="A39" s="1">
        <v>31</v>
      </c>
      <c r="C39" s="1">
        <v>315023</v>
      </c>
      <c r="D39" s="1">
        <v>31</v>
      </c>
      <c r="F39" s="1">
        <v>315023</v>
      </c>
      <c r="G39" s="1" t="s">
        <v>113</v>
      </c>
      <c r="H39" s="1" t="s">
        <v>114</v>
      </c>
      <c r="I39" s="1" t="s">
        <v>53</v>
      </c>
      <c r="J39" s="1" t="s">
        <v>115</v>
      </c>
      <c r="K39" s="1"/>
      <c r="M39" s="49">
        <v>970619</v>
      </c>
      <c r="N39" s="8">
        <v>450.85</v>
      </c>
      <c r="P39" s="14">
        <v>424.85</v>
      </c>
      <c r="Q39" s="8">
        <v>424.85</v>
      </c>
      <c r="R39" s="1"/>
      <c r="S39" s="1"/>
      <c r="X39" s="1">
        <v>2</v>
      </c>
      <c r="Y39" s="1">
        <f>1+X39</f>
        <v>3</v>
      </c>
      <c r="Z39" s="1">
        <f>COUNTA(AA39:AH39)</f>
        <v>0</v>
      </c>
      <c r="AI39" s="8">
        <v>424.85</v>
      </c>
      <c r="AJ39" s="1">
        <f>MIN(AA39:AI39)*1.2</f>
        <v>509.82</v>
      </c>
      <c r="AK39" s="14">
        <f>MIN(AA39:AI39)+26</f>
        <v>450.85</v>
      </c>
      <c r="AL39" s="14"/>
      <c r="AM39" s="14">
        <f>MIN(AJ39:AL39)</f>
        <v>450.85</v>
      </c>
      <c r="AN39" s="8">
        <f>ROUND(AM39,2)</f>
        <v>450.85</v>
      </c>
      <c r="AO39" s="8">
        <v>450.85</v>
      </c>
    </row>
    <row r="40" spans="1:41" ht="15" customHeight="1" x14ac:dyDescent="0.4">
      <c r="A40" s="1">
        <v>31</v>
      </c>
      <c r="C40" s="1">
        <v>315024</v>
      </c>
      <c r="D40" s="1">
        <v>31</v>
      </c>
      <c r="F40" s="1">
        <v>315024</v>
      </c>
      <c r="G40" s="1" t="s">
        <v>116</v>
      </c>
      <c r="H40" s="1" t="s">
        <v>117</v>
      </c>
      <c r="I40" s="1" t="s">
        <v>53</v>
      </c>
      <c r="J40" s="1" t="s">
        <v>118</v>
      </c>
      <c r="K40" s="1"/>
      <c r="L40" s="4">
        <v>3</v>
      </c>
      <c r="M40" s="49">
        <v>20826</v>
      </c>
      <c r="N40" s="8">
        <v>273.72000000000003</v>
      </c>
      <c r="P40" s="14">
        <v>247.72</v>
      </c>
      <c r="Q40" s="8">
        <v>247.72</v>
      </c>
      <c r="R40" s="1"/>
      <c r="S40" s="1"/>
      <c r="X40" s="1">
        <v>2</v>
      </c>
      <c r="Y40" s="1">
        <f>1+X40</f>
        <v>3</v>
      </c>
      <c r="Z40" s="1">
        <f>COUNTA(AA40:AH40)</f>
        <v>0</v>
      </c>
      <c r="AI40" s="8">
        <v>247.72</v>
      </c>
      <c r="AJ40" s="1">
        <f>MIN(AA40:AI40)*1.2</f>
        <v>297.26400000000001</v>
      </c>
      <c r="AK40" s="14">
        <f>MIN(AA40:AI40)+26</f>
        <v>273.72000000000003</v>
      </c>
      <c r="AL40" s="14"/>
      <c r="AM40" s="14">
        <f>MIN(AJ40:AL40)</f>
        <v>273.72000000000003</v>
      </c>
      <c r="AN40" s="8">
        <f>ROUND(AM40,2)</f>
        <v>273.72000000000003</v>
      </c>
      <c r="AO40" s="8">
        <v>273.72000000000003</v>
      </c>
    </row>
    <row r="41" spans="1:41" ht="15" customHeight="1" x14ac:dyDescent="0.4">
      <c r="A41" s="1">
        <v>31</v>
      </c>
      <c r="C41" s="1">
        <v>315026</v>
      </c>
      <c r="D41" s="1">
        <v>31</v>
      </c>
      <c r="F41" s="1">
        <v>315026</v>
      </c>
      <c r="G41" s="6" t="s">
        <v>122</v>
      </c>
      <c r="H41" s="1" t="s">
        <v>123</v>
      </c>
      <c r="I41" s="1" t="s">
        <v>53</v>
      </c>
      <c r="J41" s="26" t="s">
        <v>94</v>
      </c>
      <c r="K41" s="26"/>
      <c r="L41" s="4">
        <v>2</v>
      </c>
      <c r="N41" s="8">
        <v>188.28</v>
      </c>
      <c r="P41" s="14">
        <v>162.28239185750638</v>
      </c>
      <c r="Q41" s="8">
        <v>162.28239185750638</v>
      </c>
      <c r="R41" s="26"/>
      <c r="S41" s="26"/>
      <c r="Y41" s="1">
        <f>1+X41</f>
        <v>1</v>
      </c>
      <c r="Z41" s="1">
        <f>COUNTA(AA41:AH41)</f>
        <v>0</v>
      </c>
      <c r="AI41" s="8">
        <v>162.28239185750638</v>
      </c>
      <c r="AJ41" s="1">
        <f>MIN(AA41:AI41)*1.2</f>
        <v>194.73887022900766</v>
      </c>
      <c r="AK41" s="14">
        <f>MIN(AA41:AI41)+26</f>
        <v>188.28239185750638</v>
      </c>
      <c r="AL41" s="14"/>
      <c r="AM41" s="14">
        <f>MIN(AJ41:AL41)</f>
        <v>188.28239185750638</v>
      </c>
      <c r="AN41" s="8">
        <f>ROUND(AM41,2)</f>
        <v>188.28</v>
      </c>
      <c r="AO41" s="8">
        <v>188.28</v>
      </c>
    </row>
    <row r="42" spans="1:41" ht="15" customHeight="1" x14ac:dyDescent="0.4">
      <c r="A42" s="1">
        <v>31</v>
      </c>
      <c r="C42" s="1">
        <v>315027</v>
      </c>
      <c r="D42" s="1">
        <v>31</v>
      </c>
      <c r="F42" s="1">
        <v>315027</v>
      </c>
      <c r="G42" s="6" t="s">
        <v>124</v>
      </c>
      <c r="H42" s="1" t="s">
        <v>125</v>
      </c>
      <c r="I42" s="1" t="s">
        <v>53</v>
      </c>
      <c r="J42" s="26" t="s">
        <v>94</v>
      </c>
      <c r="K42" s="26"/>
      <c r="L42" s="4">
        <v>2</v>
      </c>
      <c r="N42" s="8">
        <v>164.81</v>
      </c>
      <c r="P42" s="14">
        <v>138.80604580152666</v>
      </c>
      <c r="Q42" s="8">
        <v>138.80604580152666</v>
      </c>
      <c r="R42" s="26"/>
      <c r="S42" s="26"/>
      <c r="Y42" s="1">
        <f>1+X42</f>
        <v>1</v>
      </c>
      <c r="Z42" s="1">
        <f>COUNTA(AA42:AH42)</f>
        <v>0</v>
      </c>
      <c r="AI42" s="8">
        <v>138.80604580152666</v>
      </c>
      <c r="AJ42" s="1">
        <f>MIN(AA42:AI42)*1.2</f>
        <v>166.56725496183199</v>
      </c>
      <c r="AK42" s="14">
        <f>MIN(AA42:AI42)+26</f>
        <v>164.80604580152666</v>
      </c>
      <c r="AL42" s="14"/>
      <c r="AM42" s="14">
        <f>MIN(AJ42:AL42)</f>
        <v>164.80604580152666</v>
      </c>
      <c r="AN42" s="8">
        <f>ROUND(AM42,2)</f>
        <v>164.81</v>
      </c>
      <c r="AO42" s="8">
        <v>164.81</v>
      </c>
    </row>
    <row r="43" spans="1:41" ht="15" customHeight="1" x14ac:dyDescent="0.4">
      <c r="A43" s="1">
        <v>31</v>
      </c>
      <c r="C43" s="1">
        <v>315028</v>
      </c>
      <c r="D43" s="1">
        <v>31</v>
      </c>
      <c r="F43" s="1">
        <v>315028</v>
      </c>
      <c r="G43" s="6" t="s">
        <v>126</v>
      </c>
      <c r="H43" s="1" t="s">
        <v>127</v>
      </c>
      <c r="I43" s="1" t="s">
        <v>53</v>
      </c>
      <c r="J43" s="26" t="s">
        <v>94</v>
      </c>
      <c r="K43" s="26"/>
      <c r="L43" s="4">
        <v>1</v>
      </c>
      <c r="N43" s="8">
        <v>524.66</v>
      </c>
      <c r="P43" s="14">
        <v>498.6552682013438</v>
      </c>
      <c r="Q43" s="8">
        <v>498.6552682013438</v>
      </c>
      <c r="R43" s="26"/>
      <c r="S43" s="26"/>
      <c r="X43" s="1">
        <v>1</v>
      </c>
      <c r="Y43" s="1">
        <f>1+X43</f>
        <v>2</v>
      </c>
      <c r="Z43" s="1">
        <f>COUNTA(AA43:AH43)</f>
        <v>0</v>
      </c>
      <c r="AI43" s="8">
        <v>498.6552682013438</v>
      </c>
      <c r="AJ43" s="1">
        <f>MIN(AA43:AI43)*1.2</f>
        <v>598.38632184161258</v>
      </c>
      <c r="AK43" s="14">
        <f>MIN(AA43:AI43)+26</f>
        <v>524.6552682013438</v>
      </c>
      <c r="AL43" s="14"/>
      <c r="AM43" s="14">
        <f>MIN(AJ43:AL43)</f>
        <v>524.6552682013438</v>
      </c>
      <c r="AN43" s="8">
        <f>ROUND(AM43,2)</f>
        <v>524.66</v>
      </c>
      <c r="AO43" s="8">
        <v>524.66</v>
      </c>
    </row>
    <row r="44" spans="1:41" ht="15" customHeight="1" x14ac:dyDescent="0.15">
      <c r="D44" s="1">
        <v>31</v>
      </c>
      <c r="F44" s="1">
        <v>315029</v>
      </c>
      <c r="G44" s="22" t="s">
        <v>300</v>
      </c>
      <c r="H44" s="22" t="s">
        <v>301</v>
      </c>
      <c r="I44" s="22" t="s">
        <v>53</v>
      </c>
      <c r="J44" s="22" t="s">
        <v>302</v>
      </c>
      <c r="K44" s="22"/>
      <c r="L44" s="36">
        <v>1</v>
      </c>
      <c r="N44" s="8">
        <v>253.05</v>
      </c>
      <c r="P44" s="14">
        <v>253.05185567010312</v>
      </c>
      <c r="T44" s="1"/>
      <c r="Z44" s="1">
        <f>COUNTA(AA44:AH44)</f>
        <v>3</v>
      </c>
      <c r="AA44" s="21">
        <v>306.72769853097719</v>
      </c>
      <c r="AB44" s="21">
        <v>227.05185567010312</v>
      </c>
      <c r="AD44" s="22">
        <v>352.4713640934242</v>
      </c>
      <c r="AJ44" s="1">
        <f>MIN(AA44:AI44)*1.2</f>
        <v>272.46222680412376</v>
      </c>
      <c r="AK44" s="14">
        <f>MIN(AA44:AI44)+26</f>
        <v>253.05185567010312</v>
      </c>
      <c r="AL44" s="14">
        <f>(MIN(AA44:AI44)+SMALL(AA44:AI44,2))/2</f>
        <v>266.88977710054019</v>
      </c>
      <c r="AM44" s="14">
        <f>MIN(AJ44:AL44)</f>
        <v>253.05185567010312</v>
      </c>
      <c r="AN44" s="8">
        <f>ROUND(AM44,2)</f>
        <v>253.05</v>
      </c>
      <c r="AO44" s="8">
        <v>253.05</v>
      </c>
    </row>
    <row r="45" spans="1:41" ht="15" customHeight="1" x14ac:dyDescent="0.15">
      <c r="D45" s="1">
        <v>31</v>
      </c>
      <c r="F45" s="1">
        <v>315030</v>
      </c>
      <c r="G45" s="22" t="s">
        <v>303</v>
      </c>
      <c r="H45" s="22" t="s">
        <v>304</v>
      </c>
      <c r="I45" s="22" t="s">
        <v>53</v>
      </c>
      <c r="J45" s="22" t="s">
        <v>302</v>
      </c>
      <c r="K45" s="22"/>
      <c r="L45" s="36">
        <v>1</v>
      </c>
      <c r="N45" s="8">
        <v>345.96</v>
      </c>
      <c r="P45" s="14">
        <v>345.96422680412365</v>
      </c>
      <c r="T45" s="1"/>
      <c r="Z45" s="1">
        <f>COUNTA(AA45:AH45)</f>
        <v>3</v>
      </c>
      <c r="AA45" s="21">
        <v>431.01979987225894</v>
      </c>
      <c r="AB45" s="21">
        <v>319.96422680412365</v>
      </c>
      <c r="AD45" s="22">
        <v>424.25378274325396</v>
      </c>
      <c r="AJ45" s="1">
        <f>MIN(AA45:AI45)*1.2</f>
        <v>383.95707216494839</v>
      </c>
      <c r="AK45" s="14">
        <f>MIN(AA45:AI45)+26</f>
        <v>345.96422680412365</v>
      </c>
      <c r="AL45" s="14">
        <f>(MIN(AA45:AI45)+SMALL(AA45:AI45,2))/2</f>
        <v>372.10900477368881</v>
      </c>
      <c r="AM45" s="14">
        <f>MIN(AJ45:AL45)</f>
        <v>345.96422680412365</v>
      </c>
      <c r="AN45" s="8">
        <f>ROUND(AM45,2)</f>
        <v>345.96</v>
      </c>
      <c r="AO45" s="8">
        <v>345.96</v>
      </c>
    </row>
    <row r="46" spans="1:41" x14ac:dyDescent="0.15">
      <c r="D46" s="1">
        <v>31</v>
      </c>
      <c r="F46" s="1">
        <v>315031</v>
      </c>
      <c r="G46" s="22" t="s">
        <v>305</v>
      </c>
      <c r="H46" s="22" t="s">
        <v>306</v>
      </c>
      <c r="I46" s="22" t="s">
        <v>53</v>
      </c>
      <c r="J46" s="22" t="s">
        <v>302</v>
      </c>
      <c r="K46" s="22"/>
      <c r="L46" s="36">
        <v>2</v>
      </c>
      <c r="N46" s="8">
        <v>302.33999999999997</v>
      </c>
      <c r="P46" s="14">
        <v>302.34309278350509</v>
      </c>
      <c r="T46" s="1"/>
      <c r="Z46" s="1">
        <f>COUNTA(AA46:AH46)</f>
        <v>3</v>
      </c>
      <c r="AA46" s="21">
        <v>452.30146902278051</v>
      </c>
      <c r="AB46" s="21">
        <v>276.34309278350509</v>
      </c>
      <c r="AD46" s="22">
        <v>457.86233058201094</v>
      </c>
      <c r="AJ46" s="1">
        <f>MIN(AA46:AI46)*1.2</f>
        <v>331.61171134020611</v>
      </c>
      <c r="AK46" s="14">
        <f>MIN(AA46:AI46)+26</f>
        <v>302.34309278350509</v>
      </c>
      <c r="AL46" s="14">
        <f>(MIN(AA46:AI46)+SMALL(AA46:AI46,2))/2</f>
        <v>364.32228090314277</v>
      </c>
      <c r="AM46" s="14">
        <f>MIN(AJ46:AL46)</f>
        <v>302.34309278350509</v>
      </c>
      <c r="AN46" s="8">
        <f>ROUND(AM46,2)</f>
        <v>302.33999999999997</v>
      </c>
      <c r="AO46" s="8">
        <v>302.33999999999997</v>
      </c>
    </row>
    <row r="47" spans="1:41" x14ac:dyDescent="0.15">
      <c r="D47" s="1">
        <v>31</v>
      </c>
      <c r="F47" s="1">
        <v>315032</v>
      </c>
      <c r="G47" s="22" t="s">
        <v>307</v>
      </c>
      <c r="H47" s="22" t="s">
        <v>308</v>
      </c>
      <c r="I47" s="22" t="s">
        <v>53</v>
      </c>
      <c r="J47" s="22" t="s">
        <v>302</v>
      </c>
      <c r="K47" s="22"/>
      <c r="L47" s="36">
        <v>1</v>
      </c>
      <c r="N47" s="8">
        <v>345.38</v>
      </c>
      <c r="P47" s="14">
        <v>345.38432989690716</v>
      </c>
      <c r="T47" s="1"/>
      <c r="Z47" s="1">
        <f>COUNTA(AA47:AH47)</f>
        <v>2</v>
      </c>
      <c r="AA47" s="21">
        <v>454.71577602725148</v>
      </c>
      <c r="AB47" s="21">
        <v>319.38432989690716</v>
      </c>
      <c r="AJ47" s="1">
        <f>MIN(AA47:AI47)*1.2</f>
        <v>383.26119587628858</v>
      </c>
      <c r="AK47" s="14">
        <f>MIN(AA47:AI47)+26</f>
        <v>345.38432989690716</v>
      </c>
      <c r="AL47" s="14">
        <f>(MIN(AA47:AI47)+SMALL(AA47:AI47,2))/2</f>
        <v>387.05005296207935</v>
      </c>
      <c r="AM47" s="14">
        <f>MIN(AJ47:AL47)</f>
        <v>345.38432989690716</v>
      </c>
      <c r="AN47" s="8">
        <f>ROUND(AM47,2)</f>
        <v>345.38</v>
      </c>
      <c r="AO47" s="8">
        <v>345.38</v>
      </c>
    </row>
    <row r="48" spans="1:41" x14ac:dyDescent="0.4">
      <c r="A48" s="1">
        <v>31</v>
      </c>
      <c r="C48" s="1">
        <v>315280</v>
      </c>
      <c r="D48" s="1">
        <v>31</v>
      </c>
      <c r="F48" s="1">
        <v>315280</v>
      </c>
      <c r="G48" s="1" t="s">
        <v>128</v>
      </c>
      <c r="H48" s="1" t="s">
        <v>129</v>
      </c>
      <c r="I48" s="1" t="s">
        <v>53</v>
      </c>
      <c r="J48" s="6" t="s">
        <v>130</v>
      </c>
      <c r="L48" s="4">
        <v>2</v>
      </c>
      <c r="M48" s="49">
        <v>30416</v>
      </c>
      <c r="N48" s="8">
        <v>767.23</v>
      </c>
      <c r="P48" s="14">
        <v>741.23</v>
      </c>
      <c r="Q48" s="8">
        <v>741.23</v>
      </c>
      <c r="X48" s="1">
        <v>2</v>
      </c>
      <c r="Y48" s="1">
        <f>1+X48</f>
        <v>3</v>
      </c>
      <c r="Z48" s="1">
        <f>COUNTA(AA48:AH48)</f>
        <v>0</v>
      </c>
      <c r="AI48" s="8">
        <v>741.23</v>
      </c>
      <c r="AJ48" s="1">
        <f>MIN(AA48:AI48)*1.2</f>
        <v>889.476</v>
      </c>
      <c r="AK48" s="14">
        <f>MIN(AA48:AI48)+26</f>
        <v>767.23</v>
      </c>
      <c r="AL48" s="14"/>
      <c r="AM48" s="14">
        <f>MIN(AJ48:AL48)</f>
        <v>767.23</v>
      </c>
      <c r="AN48" s="8">
        <f>ROUND(AM48,2)</f>
        <v>767.23</v>
      </c>
      <c r="AO48" s="8">
        <v>767.23</v>
      </c>
    </row>
    <row r="49" spans="1:41" x14ac:dyDescent="0.4">
      <c r="A49" s="1">
        <v>31</v>
      </c>
      <c r="C49" s="1">
        <v>315295</v>
      </c>
      <c r="D49" s="1">
        <v>31</v>
      </c>
      <c r="F49" s="1">
        <v>315295</v>
      </c>
      <c r="G49" s="1" t="s">
        <v>131</v>
      </c>
      <c r="H49" s="1" t="s">
        <v>132</v>
      </c>
      <c r="I49" s="1" t="s">
        <v>53</v>
      </c>
      <c r="J49" s="1" t="s">
        <v>133</v>
      </c>
      <c r="K49" s="1"/>
      <c r="L49" s="4">
        <v>1</v>
      </c>
      <c r="M49" s="49">
        <v>50310</v>
      </c>
      <c r="N49" s="8">
        <v>848.95</v>
      </c>
      <c r="P49" s="14">
        <v>822.95</v>
      </c>
      <c r="Q49" s="8">
        <v>822.95</v>
      </c>
      <c r="R49" s="1"/>
      <c r="S49" s="1"/>
      <c r="X49" s="1">
        <v>2</v>
      </c>
      <c r="Y49" s="1">
        <f>1+X49</f>
        <v>3</v>
      </c>
      <c r="Z49" s="1">
        <f>COUNTA(AA49:AH49)</f>
        <v>0</v>
      </c>
      <c r="AI49" s="8">
        <v>822.95</v>
      </c>
      <c r="AJ49" s="1">
        <f>MIN(AA49:AI49)*1.2</f>
        <v>987.54</v>
      </c>
      <c r="AK49" s="14">
        <f>MIN(AA49:AI49)+26</f>
        <v>848.95</v>
      </c>
      <c r="AL49" s="14"/>
      <c r="AM49" s="14">
        <f>MIN(AJ49:AL49)</f>
        <v>848.95</v>
      </c>
      <c r="AN49" s="8">
        <f>ROUND(AM49,2)</f>
        <v>848.95</v>
      </c>
      <c r="AO49" s="8">
        <v>848.95</v>
      </c>
    </row>
    <row r="50" spans="1:41" ht="15" customHeight="1" x14ac:dyDescent="0.4">
      <c r="A50" s="1">
        <v>31</v>
      </c>
      <c r="C50" s="1">
        <v>315304</v>
      </c>
      <c r="D50" s="1">
        <v>31</v>
      </c>
      <c r="F50" s="1">
        <v>315304</v>
      </c>
      <c r="G50" s="1" t="s">
        <v>134</v>
      </c>
      <c r="H50" s="24" t="s">
        <v>135</v>
      </c>
      <c r="I50" s="1" t="s">
        <v>53</v>
      </c>
      <c r="J50" s="1" t="s">
        <v>92</v>
      </c>
      <c r="K50" s="1"/>
      <c r="L50" s="4">
        <v>2</v>
      </c>
      <c r="M50" s="49">
        <v>80911</v>
      </c>
      <c r="N50" s="8">
        <v>292.77</v>
      </c>
      <c r="P50" s="14">
        <v>266.77</v>
      </c>
      <c r="Q50" s="8">
        <v>266.77</v>
      </c>
      <c r="R50" s="1"/>
      <c r="S50" s="1"/>
      <c r="X50" s="1">
        <v>1</v>
      </c>
      <c r="Y50" s="1">
        <f>1+X50</f>
        <v>2</v>
      </c>
      <c r="Z50" s="1">
        <f>COUNTA(AA50:AH50)</f>
        <v>0</v>
      </c>
      <c r="AI50" s="8">
        <v>266.77</v>
      </c>
      <c r="AJ50" s="1">
        <f>MIN(AA50:AI50)*1.2</f>
        <v>320.12399999999997</v>
      </c>
      <c r="AK50" s="14">
        <f>MIN(AA50:AI50)+26</f>
        <v>292.77</v>
      </c>
      <c r="AL50" s="14"/>
      <c r="AM50" s="14">
        <f>MIN(AJ50:AL50)</f>
        <v>292.77</v>
      </c>
      <c r="AN50" s="8">
        <f>ROUND(AM50,2)</f>
        <v>292.77</v>
      </c>
      <c r="AO50" s="8">
        <v>292.77</v>
      </c>
    </row>
    <row r="51" spans="1:41" ht="15" customHeight="1" x14ac:dyDescent="0.4">
      <c r="A51" s="1">
        <v>31</v>
      </c>
      <c r="C51" s="1">
        <v>315307</v>
      </c>
      <c r="D51" s="1">
        <v>31</v>
      </c>
      <c r="F51" s="1">
        <v>315307</v>
      </c>
      <c r="G51" s="1" t="s">
        <v>136</v>
      </c>
      <c r="I51" s="1" t="s">
        <v>53</v>
      </c>
      <c r="J51" s="1" t="s">
        <v>137</v>
      </c>
      <c r="K51" s="1"/>
      <c r="N51" s="8">
        <v>534.61</v>
      </c>
      <c r="P51" s="14">
        <v>508.61</v>
      </c>
      <c r="Q51" s="8">
        <v>508.61</v>
      </c>
      <c r="R51" s="1"/>
      <c r="S51" s="1"/>
      <c r="X51" s="1">
        <v>2</v>
      </c>
      <c r="Y51" s="1">
        <f>1+X51</f>
        <v>3</v>
      </c>
      <c r="Z51" s="1">
        <f>COUNTA(AA51:AH51)</f>
        <v>0</v>
      </c>
      <c r="AI51" s="8">
        <v>508.61</v>
      </c>
      <c r="AJ51" s="1">
        <f>MIN(AA51:AI51)*1.2</f>
        <v>610.33199999999999</v>
      </c>
      <c r="AK51" s="14">
        <f>MIN(AA51:AI51)+26</f>
        <v>534.61</v>
      </c>
      <c r="AL51" s="14"/>
      <c r="AM51" s="14">
        <f>MIN(AJ51:AL51)</f>
        <v>534.61</v>
      </c>
      <c r="AN51" s="8">
        <f>ROUND(AM51,2)</f>
        <v>534.61</v>
      </c>
      <c r="AO51" s="8">
        <v>534.61</v>
      </c>
    </row>
    <row r="52" spans="1:41" ht="15" customHeight="1" x14ac:dyDescent="0.4">
      <c r="A52" s="1">
        <v>31</v>
      </c>
      <c r="C52" s="1">
        <v>315308</v>
      </c>
      <c r="D52" s="1">
        <v>31</v>
      </c>
      <c r="F52" s="1">
        <v>315308</v>
      </c>
      <c r="G52" s="1" t="s">
        <v>138</v>
      </c>
      <c r="I52" s="1" t="s">
        <v>53</v>
      </c>
      <c r="J52" s="1" t="s">
        <v>137</v>
      </c>
      <c r="K52" s="1"/>
      <c r="N52" s="8">
        <v>787.09</v>
      </c>
      <c r="P52" s="14">
        <v>761.09</v>
      </c>
      <c r="Q52" s="8">
        <v>761.09</v>
      </c>
      <c r="R52" s="1"/>
      <c r="S52" s="1"/>
      <c r="X52" s="1">
        <v>2</v>
      </c>
      <c r="Y52" s="1">
        <f>1+X52</f>
        <v>3</v>
      </c>
      <c r="Z52" s="1">
        <f>COUNTA(AA52:AH52)</f>
        <v>0</v>
      </c>
      <c r="AI52" s="8">
        <v>761.09</v>
      </c>
      <c r="AJ52" s="1">
        <f>MIN(AA52:AI52)*1.2</f>
        <v>913.30799999999999</v>
      </c>
      <c r="AK52" s="14">
        <f>MIN(AA52:AI52)+26</f>
        <v>787.09</v>
      </c>
      <c r="AL52" s="14"/>
      <c r="AM52" s="14">
        <f>MIN(AJ52:AL52)</f>
        <v>787.09</v>
      </c>
      <c r="AN52" s="8">
        <f>ROUND(AM52,2)</f>
        <v>787.09</v>
      </c>
      <c r="AO52" s="8">
        <v>787.09</v>
      </c>
    </row>
    <row r="53" spans="1:41" ht="15" customHeight="1" x14ac:dyDescent="0.4">
      <c r="A53" s="1">
        <v>31</v>
      </c>
      <c r="C53" s="1">
        <v>315309</v>
      </c>
      <c r="D53" s="1">
        <v>31</v>
      </c>
      <c r="F53" s="1">
        <v>315309</v>
      </c>
      <c r="G53" s="1" t="s">
        <v>139</v>
      </c>
      <c r="I53" s="1" t="s">
        <v>53</v>
      </c>
      <c r="J53" s="1" t="s">
        <v>137</v>
      </c>
      <c r="K53" s="1"/>
      <c r="N53" s="8">
        <v>715.77</v>
      </c>
      <c r="P53" s="14">
        <v>689.77</v>
      </c>
      <c r="Q53" s="8">
        <v>689.77</v>
      </c>
      <c r="R53" s="1"/>
      <c r="S53" s="1"/>
      <c r="X53" s="1">
        <v>2</v>
      </c>
      <c r="Y53" s="1">
        <f>1+X53</f>
        <v>3</v>
      </c>
      <c r="Z53" s="1">
        <f>COUNTA(AA53:AH53)</f>
        <v>0</v>
      </c>
      <c r="AI53" s="8">
        <v>689.77</v>
      </c>
      <c r="AJ53" s="1">
        <f>MIN(AA53:AI53)*1.2</f>
        <v>827.72399999999993</v>
      </c>
      <c r="AK53" s="14">
        <f>MIN(AA53:AI53)+26</f>
        <v>715.77</v>
      </c>
      <c r="AL53" s="14"/>
      <c r="AM53" s="14">
        <f>MIN(AJ53:AL53)</f>
        <v>715.77</v>
      </c>
      <c r="AN53" s="8">
        <f>ROUND(AM53,2)</f>
        <v>715.77</v>
      </c>
      <c r="AO53" s="8">
        <v>715.77</v>
      </c>
    </row>
    <row r="54" spans="1:41" ht="15" customHeight="1" x14ac:dyDescent="0.4">
      <c r="A54" s="1">
        <v>31</v>
      </c>
      <c r="C54" s="1">
        <v>315310</v>
      </c>
      <c r="D54" s="1">
        <v>31</v>
      </c>
      <c r="F54" s="1">
        <v>315310</v>
      </c>
      <c r="G54" s="1" t="s">
        <v>140</v>
      </c>
      <c r="H54" s="24" t="s">
        <v>141</v>
      </c>
      <c r="I54" s="1" t="s">
        <v>53</v>
      </c>
      <c r="J54" s="1" t="s">
        <v>133</v>
      </c>
      <c r="K54" s="1"/>
      <c r="L54" s="4">
        <v>5</v>
      </c>
      <c r="M54" s="49">
        <v>91117</v>
      </c>
      <c r="N54" s="8">
        <v>695.47</v>
      </c>
      <c r="P54" s="14">
        <v>669.47</v>
      </c>
      <c r="Q54" s="8">
        <v>669.47</v>
      </c>
      <c r="R54" s="1"/>
      <c r="S54" s="1"/>
      <c r="X54" s="1">
        <v>2</v>
      </c>
      <c r="Y54" s="1">
        <f>1+X54</f>
        <v>3</v>
      </c>
      <c r="Z54" s="1">
        <f>COUNTA(AA54:AH54)</f>
        <v>0</v>
      </c>
      <c r="AI54" s="8">
        <v>669.47</v>
      </c>
      <c r="AJ54" s="1">
        <f>MIN(AA54:AI54)*1.2</f>
        <v>803.36400000000003</v>
      </c>
      <c r="AK54" s="14">
        <f>MIN(AA54:AI54)+26</f>
        <v>695.47</v>
      </c>
      <c r="AL54" s="14"/>
      <c r="AM54" s="14">
        <f>MIN(AJ54:AL54)</f>
        <v>695.47</v>
      </c>
      <c r="AN54" s="8">
        <f>ROUND(AM54,2)</f>
        <v>695.47</v>
      </c>
      <c r="AO54" s="8">
        <v>695.47</v>
      </c>
    </row>
    <row r="55" spans="1:41" ht="15" customHeight="1" x14ac:dyDescent="0.4">
      <c r="A55" s="1">
        <v>31</v>
      </c>
      <c r="C55" s="1">
        <v>315311</v>
      </c>
      <c r="D55" s="1">
        <v>31</v>
      </c>
      <c r="F55" s="1">
        <v>315311</v>
      </c>
      <c r="G55" s="1" t="s">
        <v>142</v>
      </c>
      <c r="H55" s="24" t="s">
        <v>143</v>
      </c>
      <c r="I55" s="1" t="s">
        <v>53</v>
      </c>
      <c r="J55" s="1" t="s">
        <v>133</v>
      </c>
      <c r="K55" s="1"/>
      <c r="L55" s="4">
        <v>3</v>
      </c>
      <c r="M55" s="49">
        <v>110626</v>
      </c>
      <c r="N55" s="8">
        <v>756.93</v>
      </c>
      <c r="P55" s="14">
        <v>730.93</v>
      </c>
      <c r="Q55" s="8">
        <v>730.93</v>
      </c>
      <c r="R55" s="1"/>
      <c r="S55" s="1"/>
      <c r="X55" s="1">
        <v>1</v>
      </c>
      <c r="Y55" s="1">
        <f>1+X55</f>
        <v>2</v>
      </c>
      <c r="Z55" s="1">
        <f>COUNTA(AA55:AH55)</f>
        <v>0</v>
      </c>
      <c r="AI55" s="8">
        <v>730.93</v>
      </c>
      <c r="AJ55" s="1">
        <f>MIN(AA55:AI55)*1.2</f>
        <v>877.11599999999987</v>
      </c>
      <c r="AK55" s="14">
        <f>MIN(AA55:AI55)+26</f>
        <v>756.93</v>
      </c>
      <c r="AL55" s="14"/>
      <c r="AM55" s="14">
        <f>MIN(AJ55:AL55)</f>
        <v>756.93</v>
      </c>
      <c r="AN55" s="8">
        <f>ROUND(AM55,2)</f>
        <v>756.93</v>
      </c>
      <c r="AO55" s="8">
        <v>756.93</v>
      </c>
    </row>
    <row r="56" spans="1:41" ht="15" customHeight="1" x14ac:dyDescent="0.4">
      <c r="A56" s="1">
        <v>31</v>
      </c>
      <c r="C56" s="1">
        <v>315312</v>
      </c>
      <c r="D56" s="1">
        <v>31</v>
      </c>
      <c r="F56" s="1">
        <v>315312</v>
      </c>
      <c r="G56" s="1" t="s">
        <v>144</v>
      </c>
      <c r="H56" s="24" t="s">
        <v>145</v>
      </c>
      <c r="I56" s="1" t="s">
        <v>53</v>
      </c>
      <c r="J56" s="6" t="s">
        <v>146</v>
      </c>
      <c r="L56" s="4">
        <v>3</v>
      </c>
      <c r="M56" s="49">
        <v>110806</v>
      </c>
      <c r="Q56" s="8"/>
      <c r="X56" s="1">
        <v>2</v>
      </c>
      <c r="Y56" s="1">
        <f>1+X56</f>
        <v>3</v>
      </c>
      <c r="Z56" s="1">
        <f>COUNTA(AA56:AH56)</f>
        <v>0</v>
      </c>
      <c r="AI56" s="8"/>
    </row>
    <row r="57" spans="1:41" ht="15" customHeight="1" x14ac:dyDescent="0.4">
      <c r="A57" s="1">
        <v>31</v>
      </c>
      <c r="C57" s="1">
        <v>315313</v>
      </c>
      <c r="D57" s="1">
        <v>31</v>
      </c>
      <c r="F57" s="1">
        <v>315313</v>
      </c>
      <c r="G57" s="1" t="s">
        <v>147</v>
      </c>
      <c r="H57" s="31" t="s">
        <v>148</v>
      </c>
      <c r="I57" s="32" t="s">
        <v>53</v>
      </c>
      <c r="J57" s="32" t="s">
        <v>149</v>
      </c>
      <c r="K57" s="32"/>
      <c r="L57" s="33">
        <v>4</v>
      </c>
      <c r="M57" s="51">
        <v>130325</v>
      </c>
      <c r="N57" s="8">
        <v>612</v>
      </c>
      <c r="P57" s="14">
        <v>586</v>
      </c>
      <c r="Q57" s="8">
        <v>586</v>
      </c>
      <c r="Y57" s="1">
        <f>1+X57</f>
        <v>1</v>
      </c>
      <c r="Z57" s="1">
        <f>COUNTA(AA57:AH57)</f>
        <v>0</v>
      </c>
      <c r="AI57" s="8">
        <v>586</v>
      </c>
      <c r="AJ57" s="1">
        <f>MIN(AA57:AI57)*1.2</f>
        <v>703.19999999999993</v>
      </c>
      <c r="AK57" s="14">
        <f>MIN(AA57:AI57)+26</f>
        <v>612</v>
      </c>
      <c r="AL57" s="14"/>
      <c r="AM57" s="14">
        <f>MIN(AJ57:AL57)</f>
        <v>612</v>
      </c>
      <c r="AN57" s="8">
        <f>ROUND(AM57,2)</f>
        <v>612</v>
      </c>
      <c r="AO57" s="8">
        <v>612</v>
      </c>
    </row>
    <row r="58" spans="1:41" ht="15" customHeight="1" x14ac:dyDescent="0.15">
      <c r="D58" s="1">
        <v>31</v>
      </c>
      <c r="F58" s="1">
        <v>315314</v>
      </c>
      <c r="G58" s="39" t="s">
        <v>328</v>
      </c>
      <c r="H58" s="40" t="s">
        <v>329</v>
      </c>
      <c r="I58" s="22" t="s">
        <v>53</v>
      </c>
      <c r="J58" s="40" t="s">
        <v>330</v>
      </c>
      <c r="N58" s="8">
        <v>1175.07</v>
      </c>
      <c r="P58" s="14">
        <v>1175.0716554970184</v>
      </c>
      <c r="Z58" s="1">
        <f>COUNTA(AA58:AH58)</f>
        <v>1</v>
      </c>
      <c r="AD58" s="41">
        <v>1149.0716554970184</v>
      </c>
      <c r="AJ58" s="1">
        <f>MIN(AA58:AI58)*1.2</f>
        <v>1378.8859865964221</v>
      </c>
      <c r="AK58" s="14">
        <f>MIN(AA58:AI58)+26</f>
        <v>1175.0716554970184</v>
      </c>
      <c r="AL58" s="14"/>
      <c r="AM58" s="14">
        <f>MIN(AJ58:AL58)</f>
        <v>1175.0716554970184</v>
      </c>
      <c r="AN58" s="8">
        <f>ROUND(AM58,2)</f>
        <v>1175.07</v>
      </c>
      <c r="AO58" s="8">
        <v>1175.07</v>
      </c>
    </row>
    <row r="59" spans="1:41" ht="15" customHeight="1" x14ac:dyDescent="0.4">
      <c r="A59" s="1">
        <v>32</v>
      </c>
      <c r="C59" s="1">
        <v>325037</v>
      </c>
      <c r="D59" s="1">
        <v>32</v>
      </c>
      <c r="F59" s="1">
        <v>325037</v>
      </c>
      <c r="G59" s="1" t="s">
        <v>154</v>
      </c>
      <c r="H59" s="1" t="s">
        <v>155</v>
      </c>
      <c r="I59" s="1" t="s">
        <v>152</v>
      </c>
      <c r="J59" s="1" t="s">
        <v>156</v>
      </c>
      <c r="K59" s="1"/>
      <c r="M59" s="49">
        <v>841026</v>
      </c>
      <c r="N59" s="8">
        <v>331.84</v>
      </c>
      <c r="P59" s="14">
        <v>305.84000000000003</v>
      </c>
      <c r="Q59" s="8">
        <v>305.84000000000003</v>
      </c>
      <c r="R59" s="1"/>
      <c r="S59" s="1"/>
      <c r="X59" s="1">
        <v>2</v>
      </c>
      <c r="Y59" s="1">
        <f>1+X59</f>
        <v>3</v>
      </c>
      <c r="Z59" s="1">
        <f>COUNTA(AA59:AH59)</f>
        <v>0</v>
      </c>
      <c r="AI59" s="8">
        <v>305.84000000000003</v>
      </c>
      <c r="AJ59" s="1">
        <f>MIN(AA59:AI59)*1.2</f>
        <v>367.00800000000004</v>
      </c>
      <c r="AK59" s="14">
        <f>MIN(AA59:AI59)+26</f>
        <v>331.84000000000003</v>
      </c>
      <c r="AL59" s="14"/>
      <c r="AM59" s="14">
        <f>MIN(AJ59:AL59)</f>
        <v>331.84000000000003</v>
      </c>
      <c r="AN59" s="8">
        <f>ROUND(AM59,2)</f>
        <v>331.84</v>
      </c>
      <c r="AO59" s="8">
        <v>331.84</v>
      </c>
    </row>
    <row r="60" spans="1:41" ht="15" customHeight="1" x14ac:dyDescent="0.4">
      <c r="A60" s="1">
        <v>32</v>
      </c>
      <c r="C60" s="1">
        <v>325038</v>
      </c>
      <c r="D60" s="1">
        <v>32</v>
      </c>
      <c r="F60" s="1">
        <v>325038</v>
      </c>
      <c r="G60" s="1" t="s">
        <v>157</v>
      </c>
      <c r="H60" s="1" t="s">
        <v>158</v>
      </c>
      <c r="I60" s="1" t="s">
        <v>152</v>
      </c>
      <c r="J60" s="6" t="s">
        <v>159</v>
      </c>
      <c r="M60" s="49">
        <v>1109</v>
      </c>
      <c r="Q60" s="8"/>
      <c r="X60" s="1">
        <v>2</v>
      </c>
      <c r="Y60" s="1">
        <f>1+X60</f>
        <v>3</v>
      </c>
      <c r="Z60" s="1">
        <f>COUNTA(AA60:AH60)</f>
        <v>0</v>
      </c>
      <c r="AI60" s="8"/>
    </row>
    <row r="61" spans="1:41" ht="15" customHeight="1" x14ac:dyDescent="0.4">
      <c r="A61" s="1">
        <v>32</v>
      </c>
      <c r="C61" s="1">
        <v>325039</v>
      </c>
      <c r="D61" s="1">
        <v>32</v>
      </c>
      <c r="F61" s="1">
        <v>325039</v>
      </c>
      <c r="G61" s="1" t="s">
        <v>160</v>
      </c>
      <c r="H61" s="1" t="s">
        <v>161</v>
      </c>
      <c r="I61" s="25" t="s">
        <v>152</v>
      </c>
      <c r="J61" s="25" t="s">
        <v>162</v>
      </c>
      <c r="K61" s="25"/>
      <c r="N61" s="8">
        <v>549.26</v>
      </c>
      <c r="P61" s="14">
        <v>523.26</v>
      </c>
      <c r="Q61" s="8">
        <v>523.26</v>
      </c>
      <c r="R61" s="25"/>
      <c r="S61" s="25"/>
      <c r="X61" s="1">
        <v>2</v>
      </c>
      <c r="Y61" s="1">
        <f>1+X61</f>
        <v>3</v>
      </c>
      <c r="Z61" s="1">
        <f>COUNTA(AA61:AH61)</f>
        <v>0</v>
      </c>
      <c r="AI61" s="8">
        <v>523.26</v>
      </c>
      <c r="AJ61" s="1">
        <f>MIN(AA61:AI61)*1.2</f>
        <v>627.91199999999992</v>
      </c>
      <c r="AK61" s="14">
        <f>MIN(AA61:AI61)+26</f>
        <v>549.26</v>
      </c>
      <c r="AL61" s="14"/>
      <c r="AM61" s="14">
        <f>MIN(AJ61:AL61)</f>
        <v>549.26</v>
      </c>
      <c r="AN61" s="8">
        <f>ROUND(AM61,2)</f>
        <v>549.26</v>
      </c>
      <c r="AO61" s="8">
        <v>549.26</v>
      </c>
    </row>
    <row r="62" spans="1:41" ht="15" customHeight="1" x14ac:dyDescent="0.4">
      <c r="A62" s="1">
        <v>32</v>
      </c>
      <c r="C62" s="1">
        <v>325040</v>
      </c>
      <c r="D62" s="1">
        <v>32</v>
      </c>
      <c r="F62" s="1">
        <v>325040</v>
      </c>
      <c r="G62" s="1" t="s">
        <v>163</v>
      </c>
      <c r="H62" s="25" t="s">
        <v>164</v>
      </c>
      <c r="I62" s="32" t="s">
        <v>165</v>
      </c>
      <c r="J62" s="32" t="s">
        <v>166</v>
      </c>
      <c r="K62" s="32"/>
      <c r="L62" s="33">
        <v>4</v>
      </c>
      <c r="M62" s="51">
        <v>120521</v>
      </c>
      <c r="N62" s="8">
        <v>594.91999999999996</v>
      </c>
      <c r="P62" s="14">
        <v>594.91499999999996</v>
      </c>
      <c r="Q62" s="8">
        <v>614.30999999999995</v>
      </c>
      <c r="Z62" s="1">
        <f>COUNTA(AA62:AH62)</f>
        <v>1</v>
      </c>
      <c r="AE62" s="38">
        <v>575.52</v>
      </c>
      <c r="AF62" s="38"/>
      <c r="AI62" s="8">
        <v>614.30999999999995</v>
      </c>
      <c r="AJ62" s="1">
        <f>MIN(AA62:AI62)*1.2</f>
        <v>690.62399999999991</v>
      </c>
      <c r="AK62" s="14">
        <f>MIN(AA62:AI62)+26</f>
        <v>601.52</v>
      </c>
      <c r="AL62" s="14">
        <f>(MIN(AA62:AI62)+SMALL(AA62:AI62,2))/2</f>
        <v>594.91499999999996</v>
      </c>
      <c r="AM62" s="14">
        <f>MIN(AJ62:AL62)</f>
        <v>594.91499999999996</v>
      </c>
      <c r="AN62" s="8">
        <f>ROUND(AM62,2)</f>
        <v>594.91999999999996</v>
      </c>
      <c r="AO62" s="8">
        <v>594.91999999999996</v>
      </c>
    </row>
    <row r="63" spans="1:41" ht="15" customHeight="1" x14ac:dyDescent="0.15">
      <c r="D63" s="1">
        <v>32</v>
      </c>
      <c r="F63" s="1">
        <v>325041</v>
      </c>
      <c r="G63" s="42" t="s">
        <v>313</v>
      </c>
      <c r="H63" s="42" t="s">
        <v>314</v>
      </c>
      <c r="I63" s="32" t="s">
        <v>165</v>
      </c>
      <c r="J63" s="43" t="s">
        <v>315</v>
      </c>
      <c r="K63" s="44" t="s">
        <v>316</v>
      </c>
      <c r="L63" s="45">
        <v>4</v>
      </c>
      <c r="M63" s="52">
        <v>130716</v>
      </c>
      <c r="Y63" s="1">
        <f>1+X63</f>
        <v>1</v>
      </c>
      <c r="Z63" s="1">
        <f>COUNTA(AA63:AH63)</f>
        <v>0</v>
      </c>
    </row>
    <row r="64" spans="1:41" ht="15" customHeight="1" x14ac:dyDescent="0.15">
      <c r="D64" s="1">
        <v>32</v>
      </c>
      <c r="F64" s="1">
        <v>325042</v>
      </c>
      <c r="G64" s="42" t="s">
        <v>318</v>
      </c>
      <c r="H64" s="42" t="s">
        <v>319</v>
      </c>
      <c r="I64" s="32" t="s">
        <v>165</v>
      </c>
      <c r="J64" s="43" t="s">
        <v>315</v>
      </c>
      <c r="K64" s="44" t="s">
        <v>316</v>
      </c>
      <c r="L64" s="45">
        <v>6</v>
      </c>
      <c r="M64" s="52">
        <v>120211</v>
      </c>
      <c r="N64" s="8">
        <v>1526.61</v>
      </c>
      <c r="P64" s="14">
        <v>1526.6100000000001</v>
      </c>
      <c r="Z64" s="1">
        <f>COUNTA(AA64:AH64)</f>
        <v>1</v>
      </c>
      <c r="AE64" s="38">
        <v>1500.6100000000001</v>
      </c>
      <c r="AF64" s="38"/>
      <c r="AJ64" s="1">
        <f>MIN(AA64:AI64)*1.2</f>
        <v>1800.7320000000002</v>
      </c>
      <c r="AK64" s="14">
        <f>MIN(AA64:AI64)+26</f>
        <v>1526.6100000000001</v>
      </c>
      <c r="AL64" s="14"/>
      <c r="AM64" s="14">
        <f>MIN(AJ64:AL64)</f>
        <v>1526.6100000000001</v>
      </c>
      <c r="AN64" s="8">
        <f>ROUND(AM64,2)</f>
        <v>1526.61</v>
      </c>
      <c r="AO64" s="8">
        <v>1526.61</v>
      </c>
    </row>
    <row r="65" spans="1:41" ht="15" customHeight="1" x14ac:dyDescent="0.15">
      <c r="D65" s="1">
        <v>32</v>
      </c>
      <c r="F65" s="1">
        <v>325043</v>
      </c>
      <c r="G65" s="42" t="s">
        <v>320</v>
      </c>
      <c r="H65" s="42" t="s">
        <v>321</v>
      </c>
      <c r="I65" s="32" t="s">
        <v>165</v>
      </c>
      <c r="J65" s="43" t="s">
        <v>315</v>
      </c>
      <c r="K65" s="44" t="s">
        <v>316</v>
      </c>
      <c r="L65" s="45">
        <v>6</v>
      </c>
      <c r="M65" s="52">
        <v>110608</v>
      </c>
      <c r="N65" s="8">
        <v>851.84</v>
      </c>
      <c r="P65" s="14">
        <v>851.83999999999992</v>
      </c>
      <c r="Z65" s="1">
        <f>COUNTA(AA65:AH65)</f>
        <v>1</v>
      </c>
      <c r="AE65" s="38">
        <v>825.83999999999992</v>
      </c>
      <c r="AF65" s="38"/>
      <c r="AJ65" s="1">
        <f>MIN(AA65:AI65)*1.2</f>
        <v>991.00799999999981</v>
      </c>
      <c r="AK65" s="14">
        <f>MIN(AA65:AI65)+26</f>
        <v>851.83999999999992</v>
      </c>
      <c r="AL65" s="14"/>
      <c r="AM65" s="14">
        <f>MIN(AJ65:AL65)</f>
        <v>851.83999999999992</v>
      </c>
      <c r="AN65" s="8">
        <f>ROUND(AM65,2)</f>
        <v>851.84</v>
      </c>
      <c r="AO65" s="8">
        <v>851.84</v>
      </c>
    </row>
    <row r="66" spans="1:41" x14ac:dyDescent="0.15">
      <c r="A66" s="1">
        <v>33</v>
      </c>
      <c r="B66" s="1">
        <v>1310404</v>
      </c>
      <c r="C66" s="1">
        <v>330001</v>
      </c>
      <c r="D66" s="1">
        <v>33</v>
      </c>
      <c r="E66" s="17" t="s">
        <v>171</v>
      </c>
      <c r="F66" s="1">
        <v>330001</v>
      </c>
      <c r="G66" s="1" t="s">
        <v>167</v>
      </c>
      <c r="H66" s="1" t="s">
        <v>168</v>
      </c>
      <c r="I66" s="1" t="s">
        <v>169</v>
      </c>
      <c r="J66" s="7" t="s">
        <v>170</v>
      </c>
      <c r="K66" s="7"/>
      <c r="L66" s="18">
        <v>2</v>
      </c>
      <c r="M66" s="50">
        <v>90829</v>
      </c>
      <c r="N66" s="8">
        <v>251.89</v>
      </c>
      <c r="P66" s="14">
        <v>251.89206185567014</v>
      </c>
      <c r="Q66" s="8"/>
      <c r="U66" s="18">
        <v>3</v>
      </c>
      <c r="V66" s="7"/>
      <c r="X66" s="1">
        <v>1</v>
      </c>
      <c r="Z66" s="1">
        <f>COUNTA(AA66:AH66)</f>
        <v>2</v>
      </c>
      <c r="AA66" s="21">
        <v>285.71428571428572</v>
      </c>
      <c r="AB66" s="21">
        <v>225.89206185567014</v>
      </c>
      <c r="AE66" s="17"/>
      <c r="AF66" s="17"/>
      <c r="AG66" s="17"/>
      <c r="AH66" s="17"/>
      <c r="AI66" s="8"/>
      <c r="AJ66" s="1">
        <f>MIN(AA66:AI66)*1.2</f>
        <v>271.07047422680415</v>
      </c>
      <c r="AK66" s="14">
        <f>MIN(AA66:AI66)+26</f>
        <v>251.89206185567014</v>
      </c>
      <c r="AL66" s="14">
        <f>(MIN(AA66:AI66)+SMALL(AA66:AI66,2))/2</f>
        <v>255.80317378497793</v>
      </c>
      <c r="AM66" s="14">
        <f>MIN(AJ66:AL66)</f>
        <v>251.89206185567014</v>
      </c>
      <c r="AN66" s="8">
        <f>ROUND(AM66,2)</f>
        <v>251.89</v>
      </c>
      <c r="AO66" s="8">
        <v>251.89</v>
      </c>
    </row>
    <row r="67" spans="1:41" x14ac:dyDescent="0.4">
      <c r="A67" s="1">
        <v>33</v>
      </c>
      <c r="C67" s="1">
        <v>335086</v>
      </c>
      <c r="D67" s="1">
        <v>33</v>
      </c>
      <c r="F67" s="1">
        <v>335086</v>
      </c>
      <c r="G67" s="1" t="s">
        <v>172</v>
      </c>
      <c r="H67" s="1" t="s">
        <v>173</v>
      </c>
      <c r="I67" s="1" t="s">
        <v>174</v>
      </c>
      <c r="J67" s="1" t="s">
        <v>175</v>
      </c>
      <c r="K67" s="1"/>
      <c r="M67" s="49">
        <v>20110708</v>
      </c>
      <c r="N67" s="8">
        <v>805.64</v>
      </c>
      <c r="P67" s="14">
        <v>779.63499999999999</v>
      </c>
      <c r="Q67" s="8">
        <v>779.63499999999999</v>
      </c>
      <c r="R67" s="1"/>
      <c r="S67" s="1"/>
      <c r="Y67" s="1">
        <f>1+X67</f>
        <v>1</v>
      </c>
      <c r="Z67" s="1">
        <f>COUNTA(AA67:AH67)</f>
        <v>0</v>
      </c>
      <c r="AI67" s="8">
        <v>779.63499999999999</v>
      </c>
      <c r="AJ67" s="1">
        <f>MIN(AA67:AI67)*1.2</f>
        <v>935.5619999999999</v>
      </c>
      <c r="AK67" s="14">
        <f>MIN(AA67:AI67)+26</f>
        <v>805.63499999999999</v>
      </c>
      <c r="AL67" s="14"/>
      <c r="AM67" s="14">
        <f>MIN(AJ67:AL67)</f>
        <v>805.63499999999999</v>
      </c>
      <c r="AN67" s="8">
        <f>ROUND(AM67,2)</f>
        <v>805.64</v>
      </c>
      <c r="AO67" s="8">
        <v>805.64</v>
      </c>
    </row>
    <row r="68" spans="1:41" x14ac:dyDescent="0.4">
      <c r="A68" s="1">
        <v>33</v>
      </c>
      <c r="C68" s="1">
        <v>335087</v>
      </c>
      <c r="D68" s="1">
        <v>33</v>
      </c>
      <c r="F68" s="1">
        <v>335087</v>
      </c>
      <c r="G68" s="1" t="s">
        <v>176</v>
      </c>
      <c r="H68" s="1" t="s">
        <v>177</v>
      </c>
      <c r="I68" s="1" t="s">
        <v>174</v>
      </c>
      <c r="J68" s="1" t="s">
        <v>178</v>
      </c>
      <c r="K68" s="1"/>
      <c r="L68" s="4">
        <v>3</v>
      </c>
      <c r="M68" s="49">
        <v>61005</v>
      </c>
      <c r="N68" s="8">
        <v>371.8</v>
      </c>
      <c r="P68" s="14">
        <v>345.79858500300702</v>
      </c>
      <c r="Q68" s="8">
        <v>345.79858500300702</v>
      </c>
      <c r="R68" s="1"/>
      <c r="S68" s="1"/>
      <c r="U68" s="4">
        <v>3</v>
      </c>
      <c r="X68" s="1">
        <v>1</v>
      </c>
      <c r="Y68" s="1">
        <f>1+X68</f>
        <v>2</v>
      </c>
      <c r="Z68" s="1">
        <f>COUNTA(AA68:AH68)</f>
        <v>0</v>
      </c>
      <c r="AI68" s="8">
        <v>345.79858500300702</v>
      </c>
      <c r="AJ68" s="1">
        <f>MIN(AA68:AI68)*1.2</f>
        <v>414.95830200360842</v>
      </c>
      <c r="AK68" s="14">
        <f>MIN(AA68:AI68)+26</f>
        <v>371.79858500300702</v>
      </c>
      <c r="AL68" s="14"/>
      <c r="AM68" s="14">
        <f>MIN(AJ68:AL68)</f>
        <v>371.79858500300702</v>
      </c>
      <c r="AN68" s="8">
        <f>ROUND(AM68,2)</f>
        <v>371.8</v>
      </c>
      <c r="AO68" s="8">
        <v>371.8</v>
      </c>
    </row>
    <row r="69" spans="1:41" x14ac:dyDescent="0.4">
      <c r="A69" s="1">
        <v>33</v>
      </c>
      <c r="C69" s="1">
        <v>335088</v>
      </c>
      <c r="D69" s="1">
        <v>33</v>
      </c>
      <c r="F69" s="1">
        <v>335088</v>
      </c>
      <c r="G69" s="1" t="s">
        <v>179</v>
      </c>
      <c r="H69" s="1" t="s">
        <v>180</v>
      </c>
      <c r="I69" s="1" t="s">
        <v>174</v>
      </c>
      <c r="J69" s="1" t="s">
        <v>181</v>
      </c>
      <c r="K69" s="1"/>
      <c r="L69" s="4">
        <v>4</v>
      </c>
      <c r="M69" s="49">
        <v>990727</v>
      </c>
      <c r="N69" s="8">
        <v>233.14</v>
      </c>
      <c r="P69" s="14">
        <v>207.14</v>
      </c>
      <c r="Q69" s="8">
        <v>207.14</v>
      </c>
      <c r="R69" s="1"/>
      <c r="S69" s="1"/>
      <c r="U69" s="4">
        <v>1</v>
      </c>
      <c r="X69" s="1">
        <v>1</v>
      </c>
      <c r="Y69" s="1">
        <f>1+X69</f>
        <v>2</v>
      </c>
      <c r="Z69" s="1">
        <f>COUNTA(AA69:AH69)</f>
        <v>0</v>
      </c>
      <c r="AI69" s="8">
        <v>207.14</v>
      </c>
      <c r="AJ69" s="1">
        <f>MIN(AA69:AI69)*1.2</f>
        <v>248.56799999999998</v>
      </c>
      <c r="AK69" s="14">
        <f>MIN(AA69:AI69)+26</f>
        <v>233.14</v>
      </c>
      <c r="AL69" s="14"/>
      <c r="AM69" s="14">
        <f>MIN(AJ69:AL69)</f>
        <v>233.14</v>
      </c>
      <c r="AN69" s="8">
        <f>ROUND(AM69,2)</f>
        <v>233.14</v>
      </c>
      <c r="AO69" s="8">
        <v>233.14</v>
      </c>
    </row>
    <row r="70" spans="1:41" x14ac:dyDescent="0.4">
      <c r="A70" s="1">
        <v>33</v>
      </c>
      <c r="B70" s="1">
        <v>1305697</v>
      </c>
      <c r="C70" s="1">
        <v>335089</v>
      </c>
      <c r="D70" s="1">
        <v>33</v>
      </c>
      <c r="F70" s="1">
        <v>335089</v>
      </c>
      <c r="G70" s="1" t="s">
        <v>182</v>
      </c>
      <c r="H70" s="1" t="s">
        <v>183</v>
      </c>
      <c r="I70" s="1" t="s">
        <v>174</v>
      </c>
      <c r="J70" s="1" t="s">
        <v>181</v>
      </c>
      <c r="K70" s="1"/>
      <c r="L70" s="4">
        <v>3</v>
      </c>
      <c r="M70" s="50">
        <v>1222</v>
      </c>
      <c r="N70" s="8">
        <v>129.68</v>
      </c>
      <c r="P70" s="14">
        <v>108.0625</v>
      </c>
      <c r="Q70" s="8">
        <v>108.0625</v>
      </c>
      <c r="R70" s="1"/>
      <c r="S70" s="1"/>
      <c r="U70" s="4">
        <v>1</v>
      </c>
      <c r="Y70" s="1">
        <f>1+X70</f>
        <v>1</v>
      </c>
      <c r="Z70" s="1">
        <f>COUNTA(AA70:AH70)</f>
        <v>0</v>
      </c>
      <c r="AI70" s="8">
        <v>108.0625</v>
      </c>
      <c r="AJ70" s="1">
        <f>MIN(AA70:AI70)*1.2</f>
        <v>129.67499999999998</v>
      </c>
      <c r="AK70" s="14">
        <f>MIN(AA70:AI70)+26</f>
        <v>134.0625</v>
      </c>
      <c r="AL70" s="14"/>
      <c r="AM70" s="14">
        <f>MIN(AJ70:AL70)</f>
        <v>129.67499999999998</v>
      </c>
      <c r="AN70" s="8">
        <f>ROUND(AM70,2)</f>
        <v>129.68</v>
      </c>
      <c r="AO70" s="8">
        <v>129.68</v>
      </c>
    </row>
    <row r="71" spans="1:41" x14ac:dyDescent="0.4">
      <c r="A71" s="1">
        <v>33</v>
      </c>
      <c r="B71" s="7">
        <v>1305698</v>
      </c>
      <c r="C71" s="1">
        <v>335090</v>
      </c>
      <c r="D71" s="1">
        <v>33</v>
      </c>
      <c r="F71" s="1">
        <v>335090</v>
      </c>
      <c r="G71" s="1" t="s">
        <v>184</v>
      </c>
      <c r="H71" s="1" t="s">
        <v>185</v>
      </c>
      <c r="I71" s="1" t="s">
        <v>174</v>
      </c>
      <c r="J71" s="1" t="s">
        <v>186</v>
      </c>
      <c r="K71" s="1"/>
      <c r="L71" s="4">
        <v>3</v>
      </c>
      <c r="M71" s="50">
        <v>623</v>
      </c>
      <c r="N71" s="8">
        <v>194.18</v>
      </c>
      <c r="P71" s="14">
        <v>168.17500000000001</v>
      </c>
      <c r="Q71" s="8">
        <v>168.17500000000001</v>
      </c>
      <c r="R71" s="1"/>
      <c r="S71" s="1"/>
      <c r="U71" s="4">
        <v>1</v>
      </c>
      <c r="Y71" s="1">
        <f>1+X71</f>
        <v>1</v>
      </c>
      <c r="Z71" s="1">
        <f>COUNTA(AA71:AH71)</f>
        <v>0</v>
      </c>
      <c r="AI71" s="8">
        <v>168.17500000000001</v>
      </c>
      <c r="AJ71" s="1">
        <f>MIN(AA71:AI71)*1.2</f>
        <v>201.81</v>
      </c>
      <c r="AK71" s="14">
        <f>MIN(AA71:AI71)+26</f>
        <v>194.17500000000001</v>
      </c>
      <c r="AL71" s="14"/>
      <c r="AM71" s="14">
        <f>MIN(AJ71:AL71)</f>
        <v>194.17500000000001</v>
      </c>
      <c r="AN71" s="8">
        <f>ROUND(AM71,2)</f>
        <v>194.18</v>
      </c>
      <c r="AO71" s="8">
        <v>194.18</v>
      </c>
    </row>
    <row r="72" spans="1:41" x14ac:dyDescent="0.4">
      <c r="A72" s="1">
        <v>33</v>
      </c>
      <c r="C72" s="1">
        <v>335094</v>
      </c>
      <c r="D72" s="1">
        <v>33</v>
      </c>
      <c r="F72" s="1">
        <v>335094</v>
      </c>
      <c r="G72" s="1" t="s">
        <v>189</v>
      </c>
      <c r="H72" s="1" t="s">
        <v>190</v>
      </c>
      <c r="I72" s="1" t="s">
        <v>174</v>
      </c>
      <c r="J72" s="6" t="s">
        <v>191</v>
      </c>
      <c r="M72" s="49">
        <v>920222</v>
      </c>
      <c r="N72" s="8">
        <v>502</v>
      </c>
      <c r="P72" s="14">
        <v>476</v>
      </c>
      <c r="Q72" s="8">
        <v>476</v>
      </c>
      <c r="X72" s="1">
        <v>2</v>
      </c>
      <c r="Y72" s="1">
        <f>1+X72</f>
        <v>3</v>
      </c>
      <c r="Z72" s="1">
        <f>COUNTA(AA72:AH72)</f>
        <v>0</v>
      </c>
      <c r="AI72" s="8">
        <v>476</v>
      </c>
      <c r="AJ72" s="1">
        <f>MIN(AA72:AI72)*1.2</f>
        <v>571.19999999999993</v>
      </c>
      <c r="AK72" s="14">
        <f>MIN(AA72:AI72)+26</f>
        <v>502</v>
      </c>
      <c r="AL72" s="14"/>
      <c r="AM72" s="14">
        <f>MIN(AJ72:AL72)</f>
        <v>502</v>
      </c>
      <c r="AN72" s="8">
        <f>ROUND(AM72,2)</f>
        <v>502</v>
      </c>
      <c r="AO72" s="8">
        <v>502</v>
      </c>
    </row>
    <row r="73" spans="1:41" x14ac:dyDescent="0.4">
      <c r="A73" s="1">
        <v>33</v>
      </c>
      <c r="C73" s="1">
        <v>335100</v>
      </c>
      <c r="D73" s="1">
        <v>33</v>
      </c>
      <c r="F73" s="1">
        <v>335100</v>
      </c>
      <c r="G73" s="6" t="s">
        <v>199</v>
      </c>
      <c r="H73" s="6" t="s">
        <v>200</v>
      </c>
      <c r="I73" s="6" t="s">
        <v>174</v>
      </c>
      <c r="J73" s="6" t="s">
        <v>170</v>
      </c>
      <c r="L73" s="4">
        <v>2</v>
      </c>
      <c r="N73" s="8">
        <v>249.06</v>
      </c>
      <c r="P73" s="14">
        <v>223.05992884975865</v>
      </c>
      <c r="Q73" s="8">
        <v>223.05992884975865</v>
      </c>
      <c r="Y73" s="1">
        <f>1+X73</f>
        <v>1</v>
      </c>
      <c r="Z73" s="1">
        <f>COUNTA(AA73:AH73)</f>
        <v>0</v>
      </c>
      <c r="AI73" s="8">
        <v>223.05992884975865</v>
      </c>
      <c r="AJ73" s="1">
        <f>MIN(AA73:AI73)*1.2</f>
        <v>267.67191461971038</v>
      </c>
      <c r="AK73" s="14">
        <f>MIN(AA73:AI73)+26</f>
        <v>249.05992884975865</v>
      </c>
      <c r="AL73" s="14"/>
      <c r="AM73" s="14">
        <f>MIN(AJ73:AL73)</f>
        <v>249.05992884975865</v>
      </c>
      <c r="AN73" s="8">
        <f>ROUND(AM73,2)</f>
        <v>249.06</v>
      </c>
      <c r="AO73" s="8">
        <v>249.06</v>
      </c>
    </row>
    <row r="74" spans="1:41" x14ac:dyDescent="0.4">
      <c r="A74" s="1">
        <v>34</v>
      </c>
      <c r="B74" s="1">
        <v>1309354</v>
      </c>
      <c r="C74" s="1">
        <v>341010</v>
      </c>
      <c r="D74" s="1">
        <v>34</v>
      </c>
      <c r="E74" s="17" t="s">
        <v>204</v>
      </c>
      <c r="F74" s="1">
        <v>341010</v>
      </c>
      <c r="G74" s="1" t="s">
        <v>201</v>
      </c>
      <c r="H74" s="1" t="s">
        <v>202</v>
      </c>
      <c r="I74" s="1" t="s">
        <v>203</v>
      </c>
      <c r="J74" s="7" t="s">
        <v>290</v>
      </c>
      <c r="K74" s="7"/>
      <c r="L74" s="18">
        <v>2</v>
      </c>
      <c r="M74" s="50">
        <v>70330</v>
      </c>
      <c r="N74" s="8">
        <v>105.35</v>
      </c>
      <c r="P74" s="14">
        <v>87.79</v>
      </c>
      <c r="Q74" s="8">
        <v>87.79</v>
      </c>
      <c r="R74" s="1"/>
      <c r="S74" s="1"/>
      <c r="U74" s="18">
        <v>2</v>
      </c>
      <c r="V74" s="7">
        <v>140.9</v>
      </c>
      <c r="Y74" s="1">
        <f>1+X74</f>
        <v>1</v>
      </c>
      <c r="Z74" s="1">
        <f>COUNTA(AA74:AH74)</f>
        <v>0</v>
      </c>
      <c r="AE74" s="17"/>
      <c r="AF74" s="17"/>
      <c r="AG74" s="17"/>
      <c r="AH74" s="17"/>
      <c r="AI74" s="8">
        <v>87.79</v>
      </c>
      <c r="AJ74" s="1">
        <f>MIN(AA74:AI74)*1.2</f>
        <v>105.348</v>
      </c>
      <c r="AK74" s="14">
        <f>MIN(AA74:AI74)+26</f>
        <v>113.79</v>
      </c>
      <c r="AL74" s="14"/>
      <c r="AM74" s="14">
        <f>MIN(AJ74:AL74)</f>
        <v>105.348</v>
      </c>
      <c r="AN74" s="8">
        <f>ROUND(AM74,2)</f>
        <v>105.35</v>
      </c>
      <c r="AO74" s="8">
        <v>105.35</v>
      </c>
    </row>
    <row r="75" spans="1:41" x14ac:dyDescent="0.4">
      <c r="A75" s="1">
        <v>34</v>
      </c>
      <c r="B75" s="17" t="s">
        <v>294</v>
      </c>
      <c r="C75" s="1">
        <v>341012</v>
      </c>
      <c r="D75" s="1">
        <v>34</v>
      </c>
      <c r="E75" s="17" t="s">
        <v>208</v>
      </c>
      <c r="F75" s="1">
        <v>341012</v>
      </c>
      <c r="G75" s="1" t="s">
        <v>209</v>
      </c>
      <c r="H75" s="1" t="s">
        <v>210</v>
      </c>
      <c r="I75" s="1" t="s">
        <v>203</v>
      </c>
      <c r="J75" s="7" t="s">
        <v>207</v>
      </c>
      <c r="K75" s="7"/>
      <c r="L75" s="18">
        <v>2</v>
      </c>
      <c r="M75" s="50">
        <v>40105</v>
      </c>
      <c r="N75" s="8">
        <v>189.41</v>
      </c>
      <c r="P75" s="14">
        <v>163.405</v>
      </c>
      <c r="Q75" s="8">
        <v>163.405</v>
      </c>
      <c r="R75" s="1"/>
      <c r="S75" s="1"/>
      <c r="U75" s="18">
        <v>1</v>
      </c>
      <c r="V75" s="7">
        <v>201.59</v>
      </c>
      <c r="X75" s="1">
        <v>1</v>
      </c>
      <c r="Y75" s="1">
        <f>1+X75</f>
        <v>2</v>
      </c>
      <c r="Z75" s="1">
        <f>COUNTA(AA75:AH75)</f>
        <v>0</v>
      </c>
      <c r="AE75" s="17"/>
      <c r="AF75" s="17"/>
      <c r="AG75" s="17"/>
      <c r="AH75" s="17"/>
      <c r="AI75" s="8">
        <v>163.405</v>
      </c>
      <c r="AJ75" s="1">
        <f>MIN(AA75:AI75)*1.2</f>
        <v>196.08599999999998</v>
      </c>
      <c r="AK75" s="14">
        <f>MIN(AA75:AI75)+26</f>
        <v>189.405</v>
      </c>
      <c r="AL75" s="14"/>
      <c r="AM75" s="14">
        <f>MIN(AJ75:AL75)</f>
        <v>189.405</v>
      </c>
      <c r="AN75" s="8">
        <f>ROUND(AM75,2)</f>
        <v>189.41</v>
      </c>
      <c r="AO75" s="8">
        <v>189.41</v>
      </c>
    </row>
    <row r="76" spans="1:41" x14ac:dyDescent="0.4">
      <c r="A76" s="1">
        <v>34</v>
      </c>
      <c r="B76" s="1">
        <v>1307720</v>
      </c>
      <c r="C76" s="1">
        <v>341021</v>
      </c>
      <c r="D76" s="1">
        <v>34</v>
      </c>
      <c r="E76" s="17" t="s">
        <v>293</v>
      </c>
      <c r="F76" s="1">
        <v>341021</v>
      </c>
      <c r="G76" s="1" t="s">
        <v>224</v>
      </c>
      <c r="H76" s="1" t="s">
        <v>225</v>
      </c>
      <c r="I76" s="25" t="s">
        <v>203</v>
      </c>
      <c r="J76" s="7" t="s">
        <v>226</v>
      </c>
      <c r="K76" s="7"/>
      <c r="L76" s="18">
        <v>2</v>
      </c>
      <c r="M76" s="50">
        <v>31102</v>
      </c>
      <c r="N76" s="8">
        <v>66.3</v>
      </c>
      <c r="P76" s="14">
        <v>55.25</v>
      </c>
      <c r="Q76" s="8">
        <v>55.25</v>
      </c>
      <c r="R76" s="1"/>
      <c r="S76" s="1"/>
      <c r="U76" s="18">
        <v>1</v>
      </c>
      <c r="V76" s="7">
        <v>110.25</v>
      </c>
      <c r="Y76" s="1">
        <f>1+X76</f>
        <v>1</v>
      </c>
      <c r="Z76" s="1">
        <f>COUNTA(AA76:AH76)</f>
        <v>0</v>
      </c>
      <c r="AE76" s="17"/>
      <c r="AF76" s="17"/>
      <c r="AG76" s="17"/>
      <c r="AH76" s="17"/>
      <c r="AI76" s="8">
        <v>55.25</v>
      </c>
      <c r="AJ76" s="1">
        <f>MIN(AA76:AI76)*1.2</f>
        <v>66.3</v>
      </c>
      <c r="AK76" s="14">
        <f>MIN(AA76:AI76)+26</f>
        <v>81.25</v>
      </c>
      <c r="AL76" s="14"/>
      <c r="AM76" s="14">
        <f>MIN(AJ76:AL76)</f>
        <v>66.3</v>
      </c>
      <c r="AN76" s="8">
        <f>ROUND(AM76,2)</f>
        <v>66.3</v>
      </c>
      <c r="AO76" s="8">
        <v>66.3</v>
      </c>
    </row>
    <row r="77" spans="1:41" x14ac:dyDescent="0.4">
      <c r="A77" s="1">
        <v>34</v>
      </c>
      <c r="C77" s="1">
        <v>341022</v>
      </c>
      <c r="D77" s="1">
        <v>34</v>
      </c>
      <c r="F77" s="1">
        <v>341022</v>
      </c>
      <c r="G77" s="1" t="s">
        <v>227</v>
      </c>
      <c r="H77" s="25" t="s">
        <v>228</v>
      </c>
      <c r="I77" s="32" t="s">
        <v>229</v>
      </c>
      <c r="J77" s="32" t="s">
        <v>230</v>
      </c>
      <c r="K77" s="32"/>
      <c r="L77" s="33">
        <v>4</v>
      </c>
      <c r="M77" s="51">
        <v>130219</v>
      </c>
      <c r="N77" s="8">
        <v>612</v>
      </c>
      <c r="P77" s="14">
        <v>586</v>
      </c>
      <c r="Q77" s="8">
        <v>586</v>
      </c>
      <c r="Y77" s="1">
        <f>1+X77</f>
        <v>1</v>
      </c>
      <c r="Z77" s="1">
        <f>COUNTA(AA77:AH77)</f>
        <v>0</v>
      </c>
      <c r="AI77" s="8">
        <v>586</v>
      </c>
      <c r="AJ77" s="1">
        <f>MIN(AA77:AI77)*1.2</f>
        <v>703.19999999999993</v>
      </c>
      <c r="AK77" s="14">
        <f>MIN(AA77:AI77)+26</f>
        <v>612</v>
      </c>
      <c r="AL77" s="14"/>
      <c r="AM77" s="14">
        <f>MIN(AJ77:AL77)</f>
        <v>612</v>
      </c>
      <c r="AN77" s="8">
        <f>ROUND(AM77,2)</f>
        <v>612</v>
      </c>
      <c r="AO77" s="8">
        <v>612</v>
      </c>
    </row>
    <row r="78" spans="1:41" x14ac:dyDescent="0.4">
      <c r="A78" s="1">
        <v>34</v>
      </c>
      <c r="C78" s="1">
        <v>341023</v>
      </c>
      <c r="D78" s="1">
        <v>34</v>
      </c>
      <c r="F78" s="1">
        <v>341023</v>
      </c>
      <c r="G78" s="1" t="s">
        <v>231</v>
      </c>
      <c r="H78" s="25" t="s">
        <v>232</v>
      </c>
      <c r="I78" s="32" t="s">
        <v>229</v>
      </c>
      <c r="J78" s="32" t="s">
        <v>233</v>
      </c>
      <c r="K78" s="32"/>
      <c r="L78" s="33">
        <v>3</v>
      </c>
      <c r="M78" s="51">
        <v>141220</v>
      </c>
      <c r="N78" s="8">
        <v>741.32</v>
      </c>
      <c r="P78" s="14">
        <v>741.31500000000005</v>
      </c>
      <c r="Q78" s="8">
        <v>746</v>
      </c>
      <c r="Z78" s="1">
        <f>COUNTA(AA78:AH78)</f>
        <v>1</v>
      </c>
      <c r="AF78" s="38">
        <v>736.63</v>
      </c>
      <c r="AI78" s="8">
        <v>746</v>
      </c>
      <c r="AJ78" s="1">
        <f>MIN(AA78:AI78)*1.2</f>
        <v>883.95600000000002</v>
      </c>
      <c r="AK78" s="14">
        <f>MIN(AA78:AI78)+26</f>
        <v>762.63</v>
      </c>
      <c r="AL78" s="14">
        <f>(MIN(AA78:AI78)+SMALL(AA78:AI78,2))/2</f>
        <v>741.31500000000005</v>
      </c>
      <c r="AM78" s="14">
        <f>MIN(AJ78:AL78)</f>
        <v>741.31500000000005</v>
      </c>
      <c r="AN78" s="8">
        <f>ROUND(AM78,2)</f>
        <v>741.32</v>
      </c>
      <c r="AO78" s="8">
        <v>741.32</v>
      </c>
    </row>
    <row r="79" spans="1:41" x14ac:dyDescent="0.15">
      <c r="D79" s="1">
        <v>34</v>
      </c>
      <c r="F79" s="1">
        <v>341024</v>
      </c>
      <c r="G79" s="42" t="s">
        <v>322</v>
      </c>
      <c r="H79" s="42" t="s">
        <v>323</v>
      </c>
      <c r="I79" s="46" t="s">
        <v>203</v>
      </c>
      <c r="J79" s="45" t="s">
        <v>324</v>
      </c>
      <c r="K79" s="45" t="s">
        <v>325</v>
      </c>
      <c r="L79" s="46">
        <v>3</v>
      </c>
      <c r="M79" s="52">
        <v>150314</v>
      </c>
      <c r="N79" s="8">
        <v>753.43</v>
      </c>
      <c r="P79" s="14">
        <v>753.43</v>
      </c>
      <c r="Z79" s="1">
        <f>COUNTA(AA79:AH79)</f>
        <v>1</v>
      </c>
      <c r="AF79" s="38">
        <v>727.43</v>
      </c>
      <c r="AJ79" s="1">
        <f>MIN(AA79:AI79)*1.2</f>
        <v>872.91599999999994</v>
      </c>
      <c r="AK79" s="14">
        <f>MIN(AA79:AI79)+26</f>
        <v>753.43</v>
      </c>
      <c r="AL79" s="14"/>
      <c r="AM79" s="14">
        <f>MIN(AJ79:AL79)</f>
        <v>753.43</v>
      </c>
      <c r="AN79" s="8">
        <f>ROUND(AM79,2)</f>
        <v>753.43</v>
      </c>
      <c r="AO79" s="8">
        <v>753.43</v>
      </c>
    </row>
    <row r="80" spans="1:41" x14ac:dyDescent="0.4">
      <c r="A80" s="1">
        <v>35</v>
      </c>
      <c r="C80" s="1">
        <v>355041</v>
      </c>
      <c r="D80" s="1">
        <v>35</v>
      </c>
      <c r="F80" s="1">
        <v>355041</v>
      </c>
      <c r="G80" s="1" t="s">
        <v>241</v>
      </c>
      <c r="H80" s="24" t="s">
        <v>242</v>
      </c>
      <c r="I80" s="24" t="s">
        <v>236</v>
      </c>
      <c r="J80" s="1" t="s">
        <v>336</v>
      </c>
      <c r="K80" s="1"/>
      <c r="L80" s="4">
        <v>1</v>
      </c>
      <c r="M80" s="49">
        <v>70711</v>
      </c>
      <c r="N80" s="8">
        <v>507.95</v>
      </c>
      <c r="P80" s="14">
        <v>481.95329975291736</v>
      </c>
      <c r="Q80" s="8">
        <v>481.95329975291736</v>
      </c>
      <c r="R80" s="1"/>
      <c r="S80" s="1"/>
      <c r="U80" s="4">
        <v>3</v>
      </c>
      <c r="Z80" s="1">
        <f>COUNTA(AA80:AH80)</f>
        <v>2</v>
      </c>
      <c r="AG80" s="1">
        <v>577.39934006856947</v>
      </c>
      <c r="AH80" s="8">
        <v>583.07652301357757</v>
      </c>
      <c r="AI80" s="8">
        <v>481.95329975291736</v>
      </c>
      <c r="AJ80" s="1">
        <f>MIN(AA80:AI80)*1.2</f>
        <v>578.34395970350079</v>
      </c>
      <c r="AK80" s="14">
        <f>MIN(AA80:AI80)+26</f>
        <v>507.95329975291736</v>
      </c>
      <c r="AL80" s="14">
        <f>(MIN(AA80:AI80)+SMALL(AA80:AI80,2))/2</f>
        <v>529.67631991074336</v>
      </c>
      <c r="AM80" s="14">
        <f>MIN(AJ80:AL80)</f>
        <v>507.95329975291736</v>
      </c>
      <c r="AN80" s="8">
        <f>ROUND(AM80,2)</f>
        <v>507.95</v>
      </c>
      <c r="AO80" s="8">
        <v>507.95</v>
      </c>
    </row>
    <row r="81" spans="1:41" x14ac:dyDescent="0.4">
      <c r="A81" s="1">
        <v>35</v>
      </c>
      <c r="C81" s="1">
        <v>355042</v>
      </c>
      <c r="D81" s="1">
        <v>35</v>
      </c>
      <c r="F81" s="1">
        <v>355042</v>
      </c>
      <c r="G81" s="1" t="s">
        <v>243</v>
      </c>
      <c r="H81" s="24" t="s">
        <v>244</v>
      </c>
      <c r="I81" s="24" t="s">
        <v>236</v>
      </c>
      <c r="J81" s="29" t="s">
        <v>245</v>
      </c>
      <c r="K81" s="29"/>
      <c r="L81" s="4">
        <v>5</v>
      </c>
      <c r="M81" s="49">
        <v>91110</v>
      </c>
      <c r="N81" s="8">
        <v>587.79999999999995</v>
      </c>
      <c r="P81" s="14">
        <v>561.79906573245182</v>
      </c>
      <c r="Q81" s="8">
        <v>561.79906573245182</v>
      </c>
      <c r="R81" s="29"/>
      <c r="S81" s="29"/>
      <c r="Y81" s="1">
        <f>1+X81</f>
        <v>1</v>
      </c>
      <c r="Z81" s="1">
        <f>COUNTA(AA81:AH81)</f>
        <v>0</v>
      </c>
      <c r="AI81" s="8">
        <v>561.79906573245182</v>
      </c>
      <c r="AJ81" s="1">
        <f>MIN(AA81:AI81)*1.2</f>
        <v>674.15887887894212</v>
      </c>
      <c r="AK81" s="14">
        <f>MIN(AA81:AI81)+26</f>
        <v>587.79906573245182</v>
      </c>
      <c r="AL81" s="14"/>
      <c r="AM81" s="14">
        <f>MIN(AJ81:AL81)</f>
        <v>587.79906573245182</v>
      </c>
      <c r="AN81" s="8">
        <f>ROUND(AM81,2)</f>
        <v>587.79999999999995</v>
      </c>
      <c r="AO81" s="8">
        <v>587.79999999999995</v>
      </c>
    </row>
    <row r="82" spans="1:41" x14ac:dyDescent="0.4">
      <c r="A82" s="1">
        <v>38</v>
      </c>
      <c r="B82" s="1">
        <v>1310535</v>
      </c>
      <c r="C82" s="1">
        <v>380003</v>
      </c>
      <c r="D82" s="1">
        <v>38</v>
      </c>
      <c r="E82" s="17" t="s">
        <v>257</v>
      </c>
      <c r="F82" s="1">
        <v>380003</v>
      </c>
      <c r="G82" s="1" t="s">
        <v>255</v>
      </c>
      <c r="H82" s="1" t="s">
        <v>256</v>
      </c>
      <c r="I82" s="1" t="s">
        <v>250</v>
      </c>
      <c r="J82" s="7" t="s">
        <v>291</v>
      </c>
      <c r="K82" s="7"/>
      <c r="L82" s="18">
        <v>3</v>
      </c>
      <c r="M82" s="50">
        <v>80914</v>
      </c>
      <c r="N82" s="8">
        <v>404.46</v>
      </c>
      <c r="P82" s="14">
        <v>378.45500000000004</v>
      </c>
      <c r="Q82" s="8">
        <v>378.45500000000004</v>
      </c>
      <c r="R82" s="25"/>
      <c r="S82" s="25"/>
      <c r="U82" s="18">
        <v>3</v>
      </c>
      <c r="V82" s="7"/>
      <c r="Y82" s="1">
        <f>1+X82</f>
        <v>1</v>
      </c>
      <c r="Z82" s="1">
        <f>COUNTA(AA82:AH82)</f>
        <v>0</v>
      </c>
      <c r="AE82" s="17"/>
      <c r="AF82" s="17"/>
      <c r="AG82" s="17"/>
      <c r="AH82" s="17"/>
      <c r="AI82" s="8">
        <v>378.45500000000004</v>
      </c>
      <c r="AJ82" s="1">
        <f>MIN(AA82:AI82)*1.2</f>
        <v>454.14600000000002</v>
      </c>
      <c r="AK82" s="14">
        <f>MIN(AA82:AI82)+26</f>
        <v>404.45500000000004</v>
      </c>
      <c r="AL82" s="14"/>
      <c r="AM82" s="14">
        <f>MIN(AJ82:AL82)</f>
        <v>404.45500000000004</v>
      </c>
      <c r="AN82" s="8">
        <f>ROUND(AM82,2)</f>
        <v>404.46</v>
      </c>
      <c r="AO82" s="8">
        <v>404.46</v>
      </c>
    </row>
    <row r="83" spans="1:41" x14ac:dyDescent="0.4">
      <c r="A83" s="1">
        <v>38</v>
      </c>
      <c r="C83" s="1">
        <v>380004</v>
      </c>
      <c r="D83" s="1">
        <v>38</v>
      </c>
      <c r="E83" s="27" t="s">
        <v>295</v>
      </c>
      <c r="F83" s="1">
        <v>380004</v>
      </c>
      <c r="G83" s="1" t="s">
        <v>258</v>
      </c>
      <c r="H83" s="1" t="s">
        <v>259</v>
      </c>
      <c r="I83" s="1" t="s">
        <v>250</v>
      </c>
      <c r="J83" s="6" t="s">
        <v>251</v>
      </c>
      <c r="L83" s="4">
        <v>6</v>
      </c>
      <c r="M83" s="49">
        <v>101207</v>
      </c>
      <c r="N83" s="8">
        <v>375.83</v>
      </c>
      <c r="P83" s="14">
        <v>349.83000000000004</v>
      </c>
      <c r="Q83" s="8">
        <v>349.83000000000004</v>
      </c>
      <c r="Y83" s="1">
        <f>1+X83</f>
        <v>1</v>
      </c>
      <c r="Z83" s="1">
        <f>COUNTA(AA83:AH83)</f>
        <v>0</v>
      </c>
      <c r="AE83" s="27"/>
      <c r="AF83" s="27"/>
      <c r="AG83" s="27"/>
      <c r="AH83" s="27"/>
      <c r="AI83" s="8">
        <v>349.83000000000004</v>
      </c>
      <c r="AJ83" s="1">
        <f>MIN(AA83:AI83)*1.2</f>
        <v>419.79600000000005</v>
      </c>
      <c r="AK83" s="14">
        <f>MIN(AA83:AI83)+26</f>
        <v>375.83000000000004</v>
      </c>
      <c r="AL83" s="14"/>
      <c r="AM83" s="14">
        <f>MIN(AJ83:AL83)</f>
        <v>375.83000000000004</v>
      </c>
      <c r="AN83" s="8">
        <f>ROUND(AM83,2)</f>
        <v>375.83</v>
      </c>
      <c r="AO83" s="8">
        <v>375.83</v>
      </c>
    </row>
    <row r="84" spans="1:41" x14ac:dyDescent="0.4">
      <c r="A84" s="1">
        <v>38</v>
      </c>
      <c r="C84" s="1">
        <v>380005</v>
      </c>
      <c r="D84" s="1">
        <v>38</v>
      </c>
      <c r="F84" s="1">
        <v>380005</v>
      </c>
      <c r="G84" s="1" t="s">
        <v>260</v>
      </c>
      <c r="H84" s="1" t="s">
        <v>261</v>
      </c>
      <c r="I84" s="1" t="s">
        <v>250</v>
      </c>
      <c r="J84" s="6" t="s">
        <v>262</v>
      </c>
      <c r="L84" s="4">
        <v>4</v>
      </c>
      <c r="M84" s="49">
        <v>121127</v>
      </c>
      <c r="N84" s="8">
        <v>890.33</v>
      </c>
      <c r="P84" s="14">
        <v>864.32999999999993</v>
      </c>
      <c r="Q84" s="8">
        <v>864.32999999999993</v>
      </c>
      <c r="Y84" s="1">
        <f>1+X84</f>
        <v>1</v>
      </c>
      <c r="Z84" s="1">
        <f>COUNTA(AA84:AH84)</f>
        <v>0</v>
      </c>
      <c r="AI84" s="8">
        <v>864.32999999999993</v>
      </c>
      <c r="AJ84" s="1">
        <f>MIN(AA84:AI84)*1.2</f>
        <v>1037.1959999999999</v>
      </c>
      <c r="AK84" s="14">
        <f>MIN(AA84:AI84)+26</f>
        <v>890.32999999999993</v>
      </c>
      <c r="AL84" s="14"/>
      <c r="AM84" s="14">
        <f>MIN(AJ84:AL84)</f>
        <v>890.32999999999993</v>
      </c>
      <c r="AN84" s="8">
        <f>ROUND(AM84,2)</f>
        <v>890.33</v>
      </c>
      <c r="AO84" s="8">
        <v>890.33</v>
      </c>
    </row>
    <row r="85" spans="1:41" x14ac:dyDescent="0.4">
      <c r="Q85" s="8"/>
      <c r="AI85" s="8"/>
      <c r="AN85" s="8"/>
    </row>
    <row r="99" spans="1:41" x14ac:dyDescent="0.4">
      <c r="D99" s="1" t="s">
        <v>342</v>
      </c>
    </row>
    <row r="100" spans="1:41" x14ac:dyDescent="0.4">
      <c r="A100" s="1">
        <v>34</v>
      </c>
      <c r="B100" s="1">
        <v>1306498</v>
      </c>
      <c r="C100" s="1">
        <v>341011</v>
      </c>
      <c r="D100" s="1">
        <v>34</v>
      </c>
      <c r="E100" s="17" t="s">
        <v>292</v>
      </c>
      <c r="F100" s="1">
        <v>341011</v>
      </c>
      <c r="G100" s="1" t="s">
        <v>205</v>
      </c>
      <c r="H100" s="1" t="s">
        <v>206</v>
      </c>
      <c r="I100" s="1" t="s">
        <v>203</v>
      </c>
      <c r="J100" s="7" t="s">
        <v>207</v>
      </c>
      <c r="K100" s="7"/>
      <c r="L100" s="18">
        <v>4</v>
      </c>
      <c r="M100" s="50">
        <v>20127</v>
      </c>
      <c r="N100" s="8">
        <v>186.03</v>
      </c>
      <c r="P100" s="14">
        <v>160.03</v>
      </c>
      <c r="Q100" s="8">
        <v>160.03</v>
      </c>
      <c r="R100" s="1"/>
      <c r="S100" s="1"/>
      <c r="U100" s="18">
        <v>1</v>
      </c>
      <c r="V100" s="7">
        <v>166.19</v>
      </c>
      <c r="X100" s="1">
        <v>3</v>
      </c>
      <c r="Y100" s="1">
        <f>1+X100</f>
        <v>4</v>
      </c>
      <c r="Z100" s="1">
        <f>COUNTA(AA100:AH100)</f>
        <v>0</v>
      </c>
      <c r="AE100" s="17"/>
      <c r="AF100" s="17"/>
      <c r="AG100" s="17"/>
      <c r="AH100" s="17"/>
      <c r="AI100" s="8">
        <v>160.03</v>
      </c>
      <c r="AJ100" s="1">
        <f>MIN(AA100:AI100)*1.2</f>
        <v>192.036</v>
      </c>
      <c r="AK100" s="14">
        <f>MIN(AA100:AI100)+26</f>
        <v>186.03</v>
      </c>
      <c r="AL100" s="14"/>
      <c r="AM100" s="14">
        <f>MIN(AJ100:AL100)</f>
        <v>186.03</v>
      </c>
      <c r="AN100" s="8">
        <f>ROUND(AM100,2)</f>
        <v>186.03</v>
      </c>
      <c r="AO100" s="8">
        <v>186.03</v>
      </c>
    </row>
    <row r="101" spans="1:41" x14ac:dyDescent="0.4">
      <c r="A101" s="1">
        <v>31</v>
      </c>
      <c r="C101" s="1">
        <v>315025</v>
      </c>
      <c r="D101" s="1">
        <v>31</v>
      </c>
      <c r="F101" s="1">
        <v>315025</v>
      </c>
      <c r="G101" s="1" t="s">
        <v>119</v>
      </c>
      <c r="H101" s="1" t="s">
        <v>120</v>
      </c>
      <c r="I101" s="1" t="s">
        <v>53</v>
      </c>
      <c r="J101" s="1" t="s">
        <v>121</v>
      </c>
      <c r="K101" s="1"/>
      <c r="L101" s="4">
        <v>2</v>
      </c>
      <c r="M101" s="49">
        <v>30510</v>
      </c>
      <c r="N101" s="8">
        <v>225.39</v>
      </c>
      <c r="P101" s="14">
        <v>199.39</v>
      </c>
      <c r="Q101" s="8">
        <v>199.39</v>
      </c>
      <c r="R101" s="1"/>
      <c r="S101" s="1"/>
      <c r="X101" s="1">
        <v>3</v>
      </c>
      <c r="Y101" s="1">
        <f>1+X101</f>
        <v>4</v>
      </c>
      <c r="Z101" s="1">
        <f>COUNTA(AA101:AH101)</f>
        <v>0</v>
      </c>
      <c r="AI101" s="8">
        <v>199.39</v>
      </c>
      <c r="AJ101" s="1">
        <f>MIN(AA101:AI101)*1.2</f>
        <v>239.26799999999997</v>
      </c>
      <c r="AK101" s="14">
        <f>MIN(AA101:AI101)+26</f>
        <v>225.39</v>
      </c>
      <c r="AL101" s="14"/>
      <c r="AM101" s="14">
        <f>MIN(AJ101:AL101)</f>
        <v>225.39</v>
      </c>
      <c r="AN101" s="8">
        <f>ROUND(AM101,2)</f>
        <v>225.39</v>
      </c>
      <c r="AO101" s="8">
        <v>225.39</v>
      </c>
    </row>
    <row r="102" spans="1:41" x14ac:dyDescent="0.4">
      <c r="A102" s="1">
        <v>40</v>
      </c>
      <c r="C102" s="1">
        <v>405042</v>
      </c>
      <c r="D102" s="1">
        <v>40</v>
      </c>
      <c r="F102" s="1">
        <v>405042</v>
      </c>
      <c r="G102" s="1" t="s">
        <v>274</v>
      </c>
      <c r="H102" s="1" t="s">
        <v>275</v>
      </c>
      <c r="I102" s="1" t="s">
        <v>268</v>
      </c>
      <c r="J102" s="6" t="s">
        <v>269</v>
      </c>
      <c r="M102" s="49">
        <v>961124</v>
      </c>
      <c r="N102" s="8">
        <v>284.08</v>
      </c>
      <c r="P102" s="14">
        <v>258.08000000000004</v>
      </c>
      <c r="Q102" s="8">
        <v>258.08000000000004</v>
      </c>
      <c r="X102" s="1">
        <v>3</v>
      </c>
      <c r="Y102" s="1">
        <f>1+X102</f>
        <v>4</v>
      </c>
      <c r="Z102" s="1">
        <f>COUNTA(AA102:AH102)</f>
        <v>0</v>
      </c>
      <c r="AI102" s="8">
        <v>258.08000000000004</v>
      </c>
      <c r="AJ102" s="1">
        <f>MIN(AA102:AI102)*1.2</f>
        <v>309.69600000000003</v>
      </c>
      <c r="AK102" s="14">
        <f>MIN(AA102:AI102)+26</f>
        <v>284.08000000000004</v>
      </c>
      <c r="AL102" s="14"/>
      <c r="AM102" s="14">
        <f>MIN(AJ102:AL102)</f>
        <v>284.08000000000004</v>
      </c>
      <c r="AN102" s="8">
        <f>ROUND(AM102,2)</f>
        <v>284.08</v>
      </c>
      <c r="AO102" s="8">
        <v>284.08</v>
      </c>
    </row>
    <row r="103" spans="1:41" x14ac:dyDescent="0.4">
      <c r="A103" s="1">
        <v>40</v>
      </c>
      <c r="C103" s="1">
        <v>405041</v>
      </c>
      <c r="D103" s="1">
        <v>40</v>
      </c>
      <c r="F103" s="1">
        <v>405041</v>
      </c>
      <c r="G103" s="1" t="s">
        <v>270</v>
      </c>
      <c r="H103" s="1" t="s">
        <v>271</v>
      </c>
      <c r="I103" s="1" t="s">
        <v>268</v>
      </c>
      <c r="J103" s="1" t="s">
        <v>272</v>
      </c>
      <c r="K103" s="1"/>
      <c r="L103" s="4" t="s">
        <v>273</v>
      </c>
      <c r="M103" s="49">
        <v>951209</v>
      </c>
      <c r="N103" s="8">
        <v>291.95</v>
      </c>
      <c r="P103" s="14">
        <v>265.95</v>
      </c>
      <c r="Q103" s="8">
        <v>265.95</v>
      </c>
      <c r="R103" s="1"/>
      <c r="S103" s="1"/>
      <c r="U103" s="4">
        <v>0</v>
      </c>
      <c r="X103" s="1">
        <v>3</v>
      </c>
      <c r="Y103" s="1">
        <f>1+X103</f>
        <v>4</v>
      </c>
      <c r="Z103" s="1">
        <f>COUNTA(AA103:AH103)</f>
        <v>0</v>
      </c>
      <c r="AI103" s="8">
        <v>265.95</v>
      </c>
      <c r="AJ103" s="1">
        <f>MIN(AA103:AI103)*1.2</f>
        <v>319.14</v>
      </c>
      <c r="AK103" s="14">
        <f>MIN(AA103:AI103)+26</f>
        <v>291.95</v>
      </c>
      <c r="AL103" s="14"/>
      <c r="AM103" s="14">
        <f>MIN(AJ103:AL103)</f>
        <v>291.95</v>
      </c>
      <c r="AN103" s="8">
        <f>ROUND(AM103,2)</f>
        <v>291.95</v>
      </c>
      <c r="AO103" s="8">
        <v>291.95</v>
      </c>
    </row>
    <row r="104" spans="1:41" x14ac:dyDescent="0.4">
      <c r="A104" s="1">
        <v>32</v>
      </c>
      <c r="C104" s="1">
        <v>325033</v>
      </c>
      <c r="D104" s="1">
        <v>32</v>
      </c>
      <c r="F104" s="1">
        <v>325033</v>
      </c>
      <c r="G104" s="1" t="s">
        <v>150</v>
      </c>
      <c r="H104" s="1" t="s">
        <v>151</v>
      </c>
      <c r="I104" s="1" t="s">
        <v>152</v>
      </c>
      <c r="J104" s="1" t="s">
        <v>153</v>
      </c>
      <c r="K104" s="1"/>
      <c r="L104" s="4">
        <v>3</v>
      </c>
      <c r="M104" s="49">
        <v>20412</v>
      </c>
      <c r="N104" s="8">
        <v>306.33</v>
      </c>
      <c r="P104" s="14">
        <v>280.33000000000004</v>
      </c>
      <c r="Q104" s="8">
        <v>280.33000000000004</v>
      </c>
      <c r="R104" s="1"/>
      <c r="S104" s="1"/>
      <c r="X104" s="1">
        <v>3</v>
      </c>
      <c r="Y104" s="1">
        <f>1+X104</f>
        <v>4</v>
      </c>
      <c r="Z104" s="1">
        <f>COUNTA(AA104:AH104)</f>
        <v>0</v>
      </c>
      <c r="AI104" s="8">
        <v>280.33000000000004</v>
      </c>
      <c r="AJ104" s="1">
        <f>MIN(AA104:AI104)*1.2</f>
        <v>336.39600000000002</v>
      </c>
      <c r="AK104" s="14">
        <f>MIN(AA104:AI104)+26</f>
        <v>306.33000000000004</v>
      </c>
      <c r="AL104" s="14"/>
      <c r="AM104" s="14">
        <f>MIN(AJ104:AL104)</f>
        <v>306.33000000000004</v>
      </c>
      <c r="AN104" s="8">
        <f>ROUND(AM104,2)</f>
        <v>306.33</v>
      </c>
      <c r="AO104" s="8">
        <v>306.33</v>
      </c>
    </row>
    <row r="105" spans="1:41" x14ac:dyDescent="0.4">
      <c r="A105" s="1">
        <v>40</v>
      </c>
      <c r="C105" s="1">
        <v>405043</v>
      </c>
      <c r="D105" s="1">
        <v>40</v>
      </c>
      <c r="F105" s="1">
        <v>405043</v>
      </c>
      <c r="G105" s="1" t="s">
        <v>276</v>
      </c>
      <c r="H105" s="1" t="s">
        <v>277</v>
      </c>
      <c r="I105" s="1" t="s">
        <v>268</v>
      </c>
      <c r="J105" s="6" t="s">
        <v>269</v>
      </c>
      <c r="M105" s="49">
        <v>980811</v>
      </c>
      <c r="N105" s="8">
        <v>357.52</v>
      </c>
      <c r="P105" s="14">
        <v>331.52</v>
      </c>
      <c r="Q105" s="8">
        <v>331.52</v>
      </c>
      <c r="X105" s="1">
        <v>3</v>
      </c>
      <c r="Y105" s="1">
        <f>1+X105</f>
        <v>4</v>
      </c>
      <c r="Z105" s="1">
        <f>COUNTA(AA105:AH105)</f>
        <v>0</v>
      </c>
      <c r="AI105" s="8">
        <v>331.52</v>
      </c>
      <c r="AJ105" s="1">
        <f>MIN(AA105:AI105)*1.2</f>
        <v>397.82399999999996</v>
      </c>
      <c r="AK105" s="14">
        <f>MIN(AA105:AI105)+26</f>
        <v>357.52</v>
      </c>
      <c r="AL105" s="14"/>
      <c r="AM105" s="14">
        <f>MIN(AJ105:AL105)</f>
        <v>357.52</v>
      </c>
      <c r="AN105" s="8">
        <f>ROUND(AM105,2)</f>
        <v>357.52</v>
      </c>
      <c r="AO105" s="8">
        <v>357.52</v>
      </c>
    </row>
    <row r="106" spans="1:41" x14ac:dyDescent="0.4">
      <c r="A106" s="1">
        <v>31</v>
      </c>
      <c r="C106" s="1">
        <v>315022</v>
      </c>
      <c r="D106" s="1">
        <v>31</v>
      </c>
      <c r="F106" s="1">
        <v>315022</v>
      </c>
      <c r="G106" s="1" t="s">
        <v>111</v>
      </c>
      <c r="H106" s="1" t="s">
        <v>112</v>
      </c>
      <c r="I106" s="1" t="s">
        <v>21</v>
      </c>
      <c r="J106" s="1" t="s">
        <v>60</v>
      </c>
      <c r="K106" s="1"/>
      <c r="L106" s="4">
        <v>3</v>
      </c>
      <c r="M106" s="49">
        <v>60504</v>
      </c>
      <c r="N106" s="8">
        <v>377.23</v>
      </c>
      <c r="P106" s="14">
        <v>351.23</v>
      </c>
      <c r="Q106" s="8">
        <v>351.23</v>
      </c>
      <c r="R106" s="1"/>
      <c r="S106" s="1"/>
      <c r="U106" s="4">
        <v>2</v>
      </c>
      <c r="X106" s="1">
        <v>3</v>
      </c>
      <c r="Y106" s="1">
        <f>1+X106</f>
        <v>4</v>
      </c>
      <c r="Z106" s="1">
        <f>COUNTA(AA106:AH106)</f>
        <v>0</v>
      </c>
      <c r="AI106" s="8">
        <v>351.23</v>
      </c>
      <c r="AJ106" s="1">
        <f>MIN(AA106:AI106)*1.2</f>
        <v>421.476</v>
      </c>
      <c r="AK106" s="14">
        <f>MIN(AA106:AI106)+26</f>
        <v>377.23</v>
      </c>
      <c r="AL106" s="14"/>
      <c r="AM106" s="14">
        <f>MIN(AJ106:AL106)</f>
        <v>377.23</v>
      </c>
      <c r="AN106" s="8">
        <f>ROUND(AM106,2)</f>
        <v>377.23</v>
      </c>
      <c r="AO106" s="8">
        <v>377.23</v>
      </c>
    </row>
    <row r="107" spans="1:41" x14ac:dyDescent="0.4">
      <c r="A107" s="1">
        <v>35</v>
      </c>
      <c r="C107" s="1">
        <v>355039</v>
      </c>
      <c r="D107" s="1">
        <v>35</v>
      </c>
      <c r="F107" s="1">
        <v>355039</v>
      </c>
      <c r="G107" s="1" t="s">
        <v>234</v>
      </c>
      <c r="H107" s="1" t="s">
        <v>235</v>
      </c>
      <c r="I107" s="1" t="s">
        <v>236</v>
      </c>
      <c r="J107" s="1" t="s">
        <v>237</v>
      </c>
      <c r="K107" s="1"/>
      <c r="M107" s="49">
        <v>20122</v>
      </c>
      <c r="N107" s="8">
        <v>403.87</v>
      </c>
      <c r="P107" s="14">
        <v>377.87</v>
      </c>
      <c r="Q107" s="8">
        <v>377.87</v>
      </c>
      <c r="R107" s="1"/>
      <c r="S107" s="1"/>
      <c r="X107" s="1">
        <v>3</v>
      </c>
      <c r="Y107" s="1">
        <f>1+X107</f>
        <v>4</v>
      </c>
      <c r="Z107" s="1">
        <f>COUNTA(AA107:AH107)</f>
        <v>0</v>
      </c>
      <c r="AI107" s="8">
        <v>377.87</v>
      </c>
      <c r="AJ107" s="1">
        <f>MIN(AA107:AI107)*1.2</f>
        <v>453.44400000000002</v>
      </c>
      <c r="AK107" s="14">
        <f>MIN(AA107:AI107)+26</f>
        <v>403.87</v>
      </c>
      <c r="AL107" s="14"/>
      <c r="AM107" s="14">
        <f>MIN(AJ107:AL107)</f>
        <v>403.87</v>
      </c>
      <c r="AN107" s="8">
        <f>ROUND(AM107,2)</f>
        <v>403.87</v>
      </c>
      <c r="AO107" s="8">
        <v>403.87</v>
      </c>
    </row>
    <row r="108" spans="1:41" x14ac:dyDescent="0.4">
      <c r="A108" s="1">
        <v>28</v>
      </c>
      <c r="C108" s="1">
        <v>280001</v>
      </c>
      <c r="D108" s="1">
        <v>28</v>
      </c>
      <c r="F108" s="1">
        <v>280001</v>
      </c>
      <c r="G108" s="1" t="s">
        <v>19</v>
      </c>
      <c r="H108" s="1" t="s">
        <v>20</v>
      </c>
      <c r="I108" s="1" t="s">
        <v>21</v>
      </c>
      <c r="J108" s="6" t="s">
        <v>22</v>
      </c>
      <c r="M108" s="49">
        <v>711203</v>
      </c>
      <c r="N108" s="8">
        <v>497.78</v>
      </c>
      <c r="P108" s="14">
        <v>471.78</v>
      </c>
      <c r="Q108" s="8">
        <v>471.78</v>
      </c>
      <c r="X108" s="1">
        <v>3</v>
      </c>
      <c r="Y108" s="1">
        <f>1+X108</f>
        <v>4</v>
      </c>
      <c r="Z108" s="1">
        <f>COUNTA(AA108:AH108)</f>
        <v>0</v>
      </c>
      <c r="AI108" s="8">
        <v>471.78</v>
      </c>
      <c r="AJ108" s="1">
        <f>MIN(AA108:AI108)*1.2</f>
        <v>566.13599999999997</v>
      </c>
      <c r="AK108" s="14">
        <f>MIN(AA108:AI108)+26</f>
        <v>497.78</v>
      </c>
      <c r="AL108" s="14"/>
      <c r="AM108" s="14">
        <f>MIN(AJ108:AL108)</f>
        <v>497.78</v>
      </c>
      <c r="AN108" s="8">
        <f>ROUND(AM108,2)</f>
        <v>497.78</v>
      </c>
      <c r="AO108" s="8">
        <v>497.78</v>
      </c>
    </row>
    <row r="109" spans="1:41" x14ac:dyDescent="0.4">
      <c r="A109" s="1">
        <v>34</v>
      </c>
      <c r="C109" s="1">
        <v>341015</v>
      </c>
      <c r="D109" s="1">
        <v>34</v>
      </c>
      <c r="F109" s="1">
        <v>341015</v>
      </c>
      <c r="G109" s="1" t="s">
        <v>214</v>
      </c>
      <c r="H109" s="24" t="s">
        <v>215</v>
      </c>
      <c r="I109" s="25" t="s">
        <v>203</v>
      </c>
      <c r="J109" s="25" t="s">
        <v>213</v>
      </c>
      <c r="K109" s="25"/>
      <c r="L109" s="4">
        <v>3</v>
      </c>
      <c r="M109" s="49">
        <v>50908</v>
      </c>
      <c r="N109" s="8">
        <v>550.09</v>
      </c>
      <c r="P109" s="14">
        <v>524.08999999999992</v>
      </c>
      <c r="Q109" s="8">
        <v>524.08999999999992</v>
      </c>
      <c r="R109" s="25"/>
      <c r="S109" s="25"/>
      <c r="X109" s="1">
        <v>3</v>
      </c>
      <c r="Y109" s="1">
        <f>1+X109</f>
        <v>4</v>
      </c>
      <c r="Z109" s="1">
        <f>COUNTA(AA109:AH109)</f>
        <v>0</v>
      </c>
      <c r="AI109" s="8">
        <v>524.08999999999992</v>
      </c>
      <c r="AJ109" s="1">
        <f>MIN(AA109:AI109)*1.2</f>
        <v>628.9079999999999</v>
      </c>
      <c r="AK109" s="14">
        <f>MIN(AA109:AI109)+26</f>
        <v>550.08999999999992</v>
      </c>
      <c r="AL109" s="14"/>
      <c r="AM109" s="14">
        <f>MIN(AJ109:AL109)</f>
        <v>550.08999999999992</v>
      </c>
      <c r="AN109" s="8">
        <f>ROUND(AM109,2)</f>
        <v>550.09</v>
      </c>
      <c r="AO109" s="8">
        <v>550.09</v>
      </c>
    </row>
    <row r="110" spans="1:41" x14ac:dyDescent="0.4">
      <c r="A110" s="1">
        <v>34</v>
      </c>
      <c r="C110" s="1">
        <v>341018</v>
      </c>
      <c r="D110" s="1">
        <v>34</v>
      </c>
      <c r="F110" s="1">
        <v>341018</v>
      </c>
      <c r="G110" s="1" t="s">
        <v>218</v>
      </c>
      <c r="H110" s="24" t="s">
        <v>219</v>
      </c>
      <c r="I110" s="25" t="s">
        <v>203</v>
      </c>
      <c r="J110" s="25" t="s">
        <v>213</v>
      </c>
      <c r="K110" s="25"/>
      <c r="L110" s="4">
        <v>3</v>
      </c>
      <c r="M110" s="49">
        <v>50714</v>
      </c>
      <c r="N110" s="8">
        <v>559.89</v>
      </c>
      <c r="P110" s="14">
        <v>533.89</v>
      </c>
      <c r="Q110" s="8">
        <v>533.89</v>
      </c>
      <c r="R110" s="25"/>
      <c r="S110" s="25"/>
      <c r="X110" s="1">
        <v>3</v>
      </c>
      <c r="Y110" s="1">
        <f>1+X110</f>
        <v>4</v>
      </c>
      <c r="Z110" s="1">
        <f>COUNTA(AA110:AH110)</f>
        <v>0</v>
      </c>
      <c r="AI110" s="8">
        <v>533.89</v>
      </c>
      <c r="AJ110" s="1">
        <f>MIN(AA110:AI110)*1.2</f>
        <v>640.66800000000001</v>
      </c>
      <c r="AK110" s="14">
        <f>MIN(AA110:AI110)+26</f>
        <v>559.89</v>
      </c>
      <c r="AL110" s="14"/>
      <c r="AM110" s="14">
        <f>MIN(AJ110:AL110)</f>
        <v>559.89</v>
      </c>
      <c r="AN110" s="8">
        <f>ROUND(AM110,2)</f>
        <v>559.89</v>
      </c>
      <c r="AO110" s="8">
        <v>559.89</v>
      </c>
    </row>
    <row r="111" spans="1:41" x14ac:dyDescent="0.4">
      <c r="A111" s="1">
        <v>38</v>
      </c>
      <c r="C111" s="1">
        <v>380001</v>
      </c>
      <c r="D111" s="1">
        <v>38</v>
      </c>
      <c r="F111" s="1">
        <v>380001</v>
      </c>
      <c r="G111" s="1" t="s">
        <v>248</v>
      </c>
      <c r="H111" s="1" t="s">
        <v>249</v>
      </c>
      <c r="I111" s="1" t="s">
        <v>250</v>
      </c>
      <c r="J111" s="6" t="s">
        <v>251</v>
      </c>
      <c r="M111" s="49">
        <v>20100301</v>
      </c>
      <c r="N111" s="8">
        <v>636.23</v>
      </c>
      <c r="P111" s="14">
        <v>610.23</v>
      </c>
      <c r="Q111" s="8">
        <v>610.23</v>
      </c>
      <c r="X111" s="1">
        <v>3</v>
      </c>
      <c r="Y111" s="1">
        <f>1+X111</f>
        <v>4</v>
      </c>
      <c r="Z111" s="1">
        <f>COUNTA(AA111:AH111)</f>
        <v>0</v>
      </c>
      <c r="AI111" s="8">
        <v>610.23</v>
      </c>
      <c r="AJ111" s="1">
        <f>MIN(AA111:AI111)*1.2</f>
        <v>732.27599999999995</v>
      </c>
      <c r="AK111" s="14">
        <f>MIN(AA111:AI111)+26</f>
        <v>636.23</v>
      </c>
      <c r="AL111" s="14"/>
      <c r="AM111" s="14">
        <f>MIN(AJ111:AL111)</f>
        <v>636.23</v>
      </c>
      <c r="AN111" s="8">
        <f>ROUND(AM111,2)</f>
        <v>636.23</v>
      </c>
      <c r="AO111" s="8">
        <v>636.23</v>
      </c>
    </row>
    <row r="112" spans="1:41" x14ac:dyDescent="0.4">
      <c r="A112" s="1">
        <v>34</v>
      </c>
      <c r="C112" s="1">
        <v>341020</v>
      </c>
      <c r="D112" s="1">
        <v>34</v>
      </c>
      <c r="F112" s="1">
        <v>341020</v>
      </c>
      <c r="G112" s="1" t="s">
        <v>222</v>
      </c>
      <c r="H112" s="24" t="s">
        <v>223</v>
      </c>
      <c r="I112" s="25" t="s">
        <v>203</v>
      </c>
      <c r="J112" s="25" t="s">
        <v>213</v>
      </c>
      <c r="K112" s="25"/>
      <c r="L112" s="4">
        <v>1</v>
      </c>
      <c r="M112" s="49">
        <v>70409</v>
      </c>
      <c r="N112" s="8">
        <v>662.63</v>
      </c>
      <c r="P112" s="14">
        <v>636.63</v>
      </c>
      <c r="Q112" s="8">
        <v>636.63</v>
      </c>
      <c r="R112" s="25"/>
      <c r="S112" s="25"/>
      <c r="X112" s="1">
        <v>3</v>
      </c>
      <c r="Y112" s="1">
        <f>1+X112</f>
        <v>4</v>
      </c>
      <c r="Z112" s="1">
        <f>COUNTA(AA112:AH112)</f>
        <v>0</v>
      </c>
      <c r="AI112" s="8">
        <v>636.63</v>
      </c>
      <c r="AJ112" s="1">
        <f>MIN(AA112:AI112)*1.2</f>
        <v>763.95600000000002</v>
      </c>
      <c r="AK112" s="14">
        <f>MIN(AA112:AI112)+26</f>
        <v>662.63</v>
      </c>
      <c r="AL112" s="14"/>
      <c r="AM112" s="14">
        <f>MIN(AJ112:AL112)</f>
        <v>662.63</v>
      </c>
      <c r="AN112" s="8">
        <f>ROUND(AM112,2)</f>
        <v>662.63</v>
      </c>
      <c r="AO112" s="8">
        <v>662.63</v>
      </c>
    </row>
    <row r="113" spans="1:41" x14ac:dyDescent="0.4">
      <c r="A113" s="1">
        <v>34</v>
      </c>
      <c r="C113" s="1">
        <v>341019</v>
      </c>
      <c r="D113" s="1">
        <v>34</v>
      </c>
      <c r="F113" s="1">
        <v>341019</v>
      </c>
      <c r="G113" s="1" t="s">
        <v>220</v>
      </c>
      <c r="H113" s="24" t="s">
        <v>221</v>
      </c>
      <c r="I113" s="25" t="s">
        <v>203</v>
      </c>
      <c r="J113" s="25" t="s">
        <v>213</v>
      </c>
      <c r="K113" s="25"/>
      <c r="L113" s="4">
        <v>1</v>
      </c>
      <c r="M113" s="49">
        <v>71001</v>
      </c>
      <c r="N113" s="8">
        <v>751.19</v>
      </c>
      <c r="P113" s="14">
        <v>725.19</v>
      </c>
      <c r="Q113" s="8">
        <v>725.19</v>
      </c>
      <c r="R113" s="25"/>
      <c r="S113" s="25"/>
      <c r="X113" s="1">
        <v>3</v>
      </c>
      <c r="Y113" s="1">
        <f>1+X113</f>
        <v>4</v>
      </c>
      <c r="Z113" s="1">
        <f>COUNTA(AA113:AH113)</f>
        <v>0</v>
      </c>
      <c r="AI113" s="8">
        <v>725.19</v>
      </c>
      <c r="AJ113" s="1">
        <f>MIN(AA113:AI113)*1.2</f>
        <v>870.22800000000007</v>
      </c>
      <c r="AK113" s="14">
        <f>MIN(AA113:AI113)+26</f>
        <v>751.19</v>
      </c>
      <c r="AL113" s="14"/>
      <c r="AM113" s="14">
        <f>MIN(AJ113:AL113)</f>
        <v>751.19</v>
      </c>
      <c r="AN113" s="8">
        <f>ROUND(AM113,2)</f>
        <v>751.19</v>
      </c>
      <c r="AO113" s="8">
        <v>751.19</v>
      </c>
    </row>
    <row r="114" spans="1:41" x14ac:dyDescent="0.4">
      <c r="A114" s="1">
        <v>35</v>
      </c>
      <c r="C114" s="1">
        <v>355043</v>
      </c>
      <c r="D114" s="1">
        <v>35</v>
      </c>
      <c r="F114" s="1">
        <v>355043</v>
      </c>
      <c r="G114" s="25" t="s">
        <v>246</v>
      </c>
      <c r="H114" s="25"/>
      <c r="I114" s="25" t="s">
        <v>236</v>
      </c>
      <c r="J114" s="25" t="s">
        <v>247</v>
      </c>
      <c r="K114" s="25"/>
      <c r="N114" s="8">
        <v>824</v>
      </c>
      <c r="P114" s="14">
        <v>798</v>
      </c>
      <c r="Q114" s="8">
        <v>798</v>
      </c>
      <c r="R114" s="25"/>
      <c r="S114" s="25"/>
      <c r="X114" s="1">
        <v>3</v>
      </c>
      <c r="Y114" s="1">
        <f>1+X114</f>
        <v>4</v>
      </c>
      <c r="Z114" s="1">
        <f>COUNTA(AA114:AH114)</f>
        <v>0</v>
      </c>
      <c r="AI114" s="8">
        <v>798</v>
      </c>
      <c r="AJ114" s="1">
        <f>MIN(AA114:AI114)*1.2</f>
        <v>957.59999999999991</v>
      </c>
      <c r="AK114" s="14">
        <f>MIN(AA114:AI114)+26</f>
        <v>824</v>
      </c>
      <c r="AL114" s="14"/>
      <c r="AM114" s="14">
        <f>MIN(AJ114:AL114)</f>
        <v>824</v>
      </c>
      <c r="AN114" s="8">
        <f>ROUND(AM114,2)</f>
        <v>824</v>
      </c>
      <c r="AO114" s="8">
        <v>824</v>
      </c>
    </row>
    <row r="115" spans="1:41" x14ac:dyDescent="0.4">
      <c r="A115" s="1">
        <v>33</v>
      </c>
      <c r="C115" s="1">
        <v>335099</v>
      </c>
      <c r="D115" s="1">
        <v>33</v>
      </c>
      <c r="F115" s="1">
        <v>335099</v>
      </c>
      <c r="G115" s="1" t="s">
        <v>198</v>
      </c>
      <c r="I115" s="1" t="s">
        <v>174</v>
      </c>
      <c r="J115" s="34" t="s">
        <v>175</v>
      </c>
      <c r="K115" s="34"/>
      <c r="N115" s="8">
        <v>1011.06</v>
      </c>
      <c r="P115" s="14">
        <v>985.06</v>
      </c>
      <c r="Q115" s="8">
        <v>985.06</v>
      </c>
      <c r="R115" s="34"/>
      <c r="S115" s="34"/>
      <c r="X115" s="1">
        <v>3</v>
      </c>
      <c r="Y115" s="1">
        <f>1+X115</f>
        <v>4</v>
      </c>
      <c r="Z115" s="1">
        <f>COUNTA(AA115:AH115)</f>
        <v>0</v>
      </c>
      <c r="AI115" s="8">
        <v>985.06</v>
      </c>
      <c r="AJ115" s="1">
        <f>MIN(AA115:AI115)*1.2</f>
        <v>1182.0719999999999</v>
      </c>
      <c r="AK115" s="14">
        <f>MIN(AA115:AI115)+26</f>
        <v>1011.06</v>
      </c>
      <c r="AL115" s="14"/>
      <c r="AM115" s="14">
        <f>MIN(AJ115:AL115)</f>
        <v>1011.06</v>
      </c>
      <c r="AN115" s="8">
        <f>ROUND(AM115,2)</f>
        <v>1011.06</v>
      </c>
      <c r="AO115" s="8">
        <v>1011.06</v>
      </c>
    </row>
    <row r="116" spans="1:41" x14ac:dyDescent="0.4">
      <c r="A116" s="1">
        <v>38</v>
      </c>
      <c r="C116" s="1">
        <v>380002</v>
      </c>
      <c r="D116" s="1">
        <v>38</v>
      </c>
      <c r="F116" s="1">
        <v>380002</v>
      </c>
      <c r="G116" s="1" t="s">
        <v>252</v>
      </c>
      <c r="H116" s="1" t="s">
        <v>253</v>
      </c>
      <c r="I116" s="1" t="s">
        <v>250</v>
      </c>
      <c r="J116" s="1" t="s">
        <v>254</v>
      </c>
      <c r="K116" s="1"/>
      <c r="M116" s="49">
        <v>920521</v>
      </c>
      <c r="N116" s="8">
        <v>439.18</v>
      </c>
      <c r="P116" s="14">
        <v>413.18</v>
      </c>
      <c r="Q116" s="8">
        <v>413.18</v>
      </c>
      <c r="R116" s="1"/>
      <c r="S116" s="1"/>
      <c r="X116" s="1">
        <v>4</v>
      </c>
      <c r="Y116" s="1">
        <f>1+X116</f>
        <v>5</v>
      </c>
      <c r="Z116" s="1">
        <f>COUNTA(AA116:AH116)</f>
        <v>0</v>
      </c>
      <c r="AI116" s="8">
        <v>413.18</v>
      </c>
      <c r="AJ116" s="1">
        <f>MIN(AA116:AI116)*1.2</f>
        <v>495.81599999999997</v>
      </c>
      <c r="AK116" s="14">
        <f>MIN(AA116:AI116)+26</f>
        <v>439.18</v>
      </c>
      <c r="AL116" s="14"/>
      <c r="AM116" s="14">
        <f>MIN(AJ116:AL116)</f>
        <v>439.18</v>
      </c>
      <c r="AN116" s="8">
        <f>ROUND(AM116,2)</f>
        <v>439.18</v>
      </c>
      <c r="AO116" s="8">
        <v>439.18</v>
      </c>
    </row>
    <row r="117" spans="1:41" x14ac:dyDescent="0.4">
      <c r="A117" s="1">
        <v>33</v>
      </c>
      <c r="C117" s="1">
        <v>335098</v>
      </c>
      <c r="D117" s="1">
        <v>33</v>
      </c>
      <c r="F117" s="1">
        <v>335098</v>
      </c>
      <c r="G117" s="1" t="s">
        <v>196</v>
      </c>
      <c r="H117" s="1" t="s">
        <v>197</v>
      </c>
      <c r="I117" s="1" t="s">
        <v>174</v>
      </c>
      <c r="J117" s="1" t="s">
        <v>170</v>
      </c>
      <c r="K117" s="1"/>
      <c r="L117" s="4">
        <v>2</v>
      </c>
      <c r="M117" s="49">
        <v>60713</v>
      </c>
      <c r="N117" s="8">
        <v>504</v>
      </c>
      <c r="P117" s="14">
        <v>478</v>
      </c>
      <c r="Q117" s="8">
        <v>478</v>
      </c>
      <c r="R117" s="1"/>
      <c r="S117" s="1"/>
      <c r="X117" s="1">
        <v>4</v>
      </c>
      <c r="Y117" s="1">
        <f>1+X117</f>
        <v>5</v>
      </c>
      <c r="Z117" s="1">
        <f>COUNTA(AA117:AH117)</f>
        <v>0</v>
      </c>
      <c r="AI117" s="8">
        <v>478</v>
      </c>
      <c r="AJ117" s="1">
        <f>MIN(AA117:AI117)*1.2</f>
        <v>573.6</v>
      </c>
      <c r="AK117" s="14">
        <f>MIN(AA117:AI117)+26</f>
        <v>504</v>
      </c>
      <c r="AL117" s="14"/>
      <c r="AM117" s="14">
        <f>MIN(AJ117:AL117)</f>
        <v>504</v>
      </c>
      <c r="AN117" s="8">
        <f>ROUND(AM117,2)</f>
        <v>504</v>
      </c>
      <c r="AO117" s="8">
        <v>504</v>
      </c>
    </row>
    <row r="118" spans="1:41" x14ac:dyDescent="0.4">
      <c r="A118" s="1">
        <v>33</v>
      </c>
      <c r="C118" s="1">
        <v>335095</v>
      </c>
      <c r="D118" s="1">
        <v>33</v>
      </c>
      <c r="F118" s="1">
        <v>335095</v>
      </c>
      <c r="G118" s="1" t="s">
        <v>192</v>
      </c>
      <c r="H118" s="1" t="s">
        <v>193</v>
      </c>
      <c r="I118" s="1" t="s">
        <v>174</v>
      </c>
      <c r="J118" s="6" t="s">
        <v>170</v>
      </c>
      <c r="M118" s="49">
        <v>11119</v>
      </c>
      <c r="N118" s="8">
        <v>513.64</v>
      </c>
      <c r="P118" s="14">
        <v>487.64</v>
      </c>
      <c r="Q118" s="8">
        <v>487.64</v>
      </c>
      <c r="X118" s="1">
        <v>4</v>
      </c>
      <c r="Y118" s="1">
        <f>1+X118</f>
        <v>5</v>
      </c>
      <c r="Z118" s="1">
        <f>COUNTA(AA118:AH118)</f>
        <v>0</v>
      </c>
      <c r="AI118" s="8">
        <v>487.64</v>
      </c>
      <c r="AJ118" s="1">
        <f>MIN(AA118:AI118)*1.2</f>
        <v>585.16800000000001</v>
      </c>
      <c r="AK118" s="14">
        <f>MIN(AA118:AI118)+26</f>
        <v>513.64</v>
      </c>
      <c r="AL118" s="14"/>
      <c r="AM118" s="14">
        <f>MIN(AJ118:AL118)</f>
        <v>513.64</v>
      </c>
      <c r="AN118" s="8">
        <f>ROUND(AM118,2)</f>
        <v>513.64</v>
      </c>
      <c r="AO118" s="8">
        <v>513.64</v>
      </c>
    </row>
    <row r="119" spans="1:41" x14ac:dyDescent="0.4">
      <c r="A119" s="1">
        <v>38</v>
      </c>
      <c r="C119" s="1">
        <v>385010</v>
      </c>
      <c r="D119" s="1">
        <v>38</v>
      </c>
      <c r="F119" s="1">
        <v>385010</v>
      </c>
      <c r="G119" s="1" t="s">
        <v>263</v>
      </c>
      <c r="H119" s="1" t="s">
        <v>264</v>
      </c>
      <c r="I119" s="1" t="s">
        <v>250</v>
      </c>
      <c r="J119" s="6" t="s">
        <v>265</v>
      </c>
      <c r="L119" s="4">
        <v>3</v>
      </c>
      <c r="M119" s="49">
        <v>21231</v>
      </c>
      <c r="N119" s="8">
        <v>526.71</v>
      </c>
      <c r="P119" s="14">
        <v>500.71</v>
      </c>
      <c r="Q119" s="8">
        <v>500.71</v>
      </c>
      <c r="X119" s="1">
        <v>4</v>
      </c>
      <c r="Y119" s="1">
        <f>1+X119</f>
        <v>5</v>
      </c>
      <c r="Z119" s="1">
        <f>COUNTA(AA119:AH119)</f>
        <v>0</v>
      </c>
      <c r="AI119" s="8">
        <v>500.71</v>
      </c>
      <c r="AJ119" s="1">
        <f>MIN(AA119:AI119)*1.2</f>
        <v>600.85199999999998</v>
      </c>
      <c r="AK119" s="14">
        <f>MIN(AA119:AI119)+26</f>
        <v>526.71</v>
      </c>
      <c r="AL119" s="14"/>
      <c r="AM119" s="14">
        <f>MIN(AJ119:AL119)</f>
        <v>526.71</v>
      </c>
      <c r="AN119" s="8">
        <f>ROUND(AM119,2)</f>
        <v>526.71</v>
      </c>
      <c r="AO119" s="8">
        <v>526.71</v>
      </c>
    </row>
    <row r="120" spans="1:41" x14ac:dyDescent="0.4">
      <c r="A120" s="1">
        <v>35</v>
      </c>
      <c r="C120" s="1">
        <v>355040</v>
      </c>
      <c r="D120" s="1">
        <v>35</v>
      </c>
      <c r="F120" s="1">
        <v>355040</v>
      </c>
      <c r="G120" s="1" t="s">
        <v>238</v>
      </c>
      <c r="H120" s="1" t="s">
        <v>239</v>
      </c>
      <c r="I120" s="1" t="s">
        <v>236</v>
      </c>
      <c r="J120" s="6" t="s">
        <v>240</v>
      </c>
      <c r="M120" s="49">
        <v>770223</v>
      </c>
      <c r="N120" s="8">
        <v>709.37</v>
      </c>
      <c r="P120" s="14">
        <v>683.37</v>
      </c>
      <c r="Q120" s="8">
        <v>683.37</v>
      </c>
      <c r="X120" s="1">
        <v>4</v>
      </c>
      <c r="Y120" s="1">
        <f>1+X120</f>
        <v>5</v>
      </c>
      <c r="Z120" s="1">
        <f>COUNTA(AA120:AH120)</f>
        <v>0</v>
      </c>
      <c r="AI120" s="8">
        <v>683.37</v>
      </c>
      <c r="AJ120" s="1">
        <f>MIN(AA120:AI120)*1.2</f>
        <v>820.04399999999998</v>
      </c>
      <c r="AK120" s="14">
        <f>MIN(AA120:AI120)+26</f>
        <v>709.37</v>
      </c>
      <c r="AL120" s="14"/>
      <c r="AM120" s="14">
        <f>MIN(AJ120:AL120)</f>
        <v>709.37</v>
      </c>
      <c r="AN120" s="8">
        <f>ROUND(AM120,2)</f>
        <v>709.37</v>
      </c>
      <c r="AO120" s="8">
        <v>709.37</v>
      </c>
    </row>
    <row r="121" spans="1:41" x14ac:dyDescent="0.4">
      <c r="A121" s="1">
        <v>34</v>
      </c>
      <c r="C121" s="1">
        <v>341014</v>
      </c>
      <c r="D121" s="1">
        <v>34</v>
      </c>
      <c r="F121" s="1">
        <v>341014</v>
      </c>
      <c r="G121" s="1" t="s">
        <v>211</v>
      </c>
      <c r="H121" s="24" t="s">
        <v>212</v>
      </c>
      <c r="I121" s="25" t="s">
        <v>203</v>
      </c>
      <c r="J121" s="25" t="s">
        <v>213</v>
      </c>
      <c r="K121" s="25"/>
      <c r="L121" s="4">
        <v>1</v>
      </c>
      <c r="M121" s="49">
        <v>40917</v>
      </c>
      <c r="N121" s="8">
        <v>845.37</v>
      </c>
      <c r="P121" s="14">
        <v>819.37</v>
      </c>
      <c r="Q121" s="8">
        <v>819.37</v>
      </c>
      <c r="R121" s="25"/>
      <c r="S121" s="25"/>
      <c r="X121" s="1">
        <v>4</v>
      </c>
      <c r="Y121" s="1">
        <f>1+X121</f>
        <v>5</v>
      </c>
      <c r="Z121" s="1">
        <f>COUNTA(AA121:AH121)</f>
        <v>0</v>
      </c>
      <c r="AI121" s="8">
        <v>819.37</v>
      </c>
      <c r="AJ121" s="1">
        <f>MIN(AA121:AI121)*1.2</f>
        <v>983.24399999999991</v>
      </c>
      <c r="AK121" s="14">
        <f>MIN(AA121:AI121)+26</f>
        <v>845.37</v>
      </c>
      <c r="AL121" s="14"/>
      <c r="AM121" s="14">
        <f>MIN(AJ121:AL121)</f>
        <v>845.37</v>
      </c>
      <c r="AN121" s="8">
        <f>ROUND(AM121,2)</f>
        <v>845.37</v>
      </c>
      <c r="AO121" s="8">
        <v>845.37</v>
      </c>
    </row>
    <row r="122" spans="1:41" x14ac:dyDescent="0.4">
      <c r="A122" s="1">
        <v>33</v>
      </c>
      <c r="C122" s="1">
        <v>335093</v>
      </c>
      <c r="D122" s="1">
        <v>33</v>
      </c>
      <c r="F122" s="1">
        <v>335093</v>
      </c>
      <c r="G122" s="1" t="s">
        <v>187</v>
      </c>
      <c r="H122" s="1" t="s">
        <v>188</v>
      </c>
      <c r="I122" s="1" t="s">
        <v>174</v>
      </c>
      <c r="J122" s="6" t="s">
        <v>175</v>
      </c>
      <c r="L122" s="4">
        <v>1</v>
      </c>
      <c r="M122" s="49">
        <v>50210</v>
      </c>
      <c r="N122" s="8">
        <v>864.47</v>
      </c>
      <c r="P122" s="14">
        <v>838.47</v>
      </c>
      <c r="Q122" s="8">
        <v>838.47</v>
      </c>
      <c r="X122" s="1">
        <v>4</v>
      </c>
      <c r="Y122" s="1">
        <f>1+X122</f>
        <v>5</v>
      </c>
      <c r="Z122" s="1">
        <f>COUNTA(AA122:AH122)</f>
        <v>0</v>
      </c>
      <c r="AI122" s="8">
        <v>838.47</v>
      </c>
      <c r="AJ122" s="1">
        <f>MIN(AA122:AI122)*1.2</f>
        <v>1006.164</v>
      </c>
      <c r="AK122" s="14">
        <f>MIN(AA122:AI122)+26</f>
        <v>864.47</v>
      </c>
      <c r="AL122" s="14"/>
      <c r="AM122" s="14">
        <f>MIN(AJ122:AL122)</f>
        <v>864.47</v>
      </c>
      <c r="AN122" s="8">
        <f>ROUND(AM122,2)</f>
        <v>864.47</v>
      </c>
      <c r="AO122" s="8">
        <v>864.47</v>
      </c>
    </row>
    <row r="123" spans="1:41" x14ac:dyDescent="0.4">
      <c r="A123" s="1">
        <v>34</v>
      </c>
      <c r="C123" s="1">
        <v>341017</v>
      </c>
      <c r="D123" s="1">
        <v>34</v>
      </c>
      <c r="F123" s="1">
        <v>341017</v>
      </c>
      <c r="G123" s="1" t="s">
        <v>216</v>
      </c>
      <c r="H123" s="24" t="s">
        <v>217</v>
      </c>
      <c r="I123" s="25" t="s">
        <v>203</v>
      </c>
      <c r="J123" s="25" t="s">
        <v>213</v>
      </c>
      <c r="K123" s="25"/>
      <c r="L123" s="4">
        <v>1</v>
      </c>
      <c r="M123" s="49">
        <v>41008</v>
      </c>
      <c r="N123" s="8">
        <v>878.88</v>
      </c>
      <c r="P123" s="14">
        <v>852.88</v>
      </c>
      <c r="Q123" s="8">
        <v>852.88</v>
      </c>
      <c r="R123" s="25"/>
      <c r="S123" s="25"/>
      <c r="X123" s="1">
        <v>4</v>
      </c>
      <c r="Y123" s="1">
        <f>1+X123</f>
        <v>5</v>
      </c>
      <c r="Z123" s="1">
        <f>COUNTA(AA123:AH123)</f>
        <v>0</v>
      </c>
      <c r="AI123" s="8">
        <v>852.88</v>
      </c>
      <c r="AJ123" s="1">
        <f>MIN(AA123:AI123)*1.2</f>
        <v>1023.4559999999999</v>
      </c>
      <c r="AK123" s="14">
        <f>MIN(AA123:AI123)+26</f>
        <v>878.88</v>
      </c>
      <c r="AL123" s="14"/>
      <c r="AM123" s="14">
        <f>MIN(AJ123:AL123)</f>
        <v>878.88</v>
      </c>
      <c r="AN123" s="8">
        <f>ROUND(AM123,2)</f>
        <v>878.88</v>
      </c>
      <c r="AO123" s="8">
        <v>878.88</v>
      </c>
    </row>
    <row r="124" spans="1:41" x14ac:dyDescent="0.4">
      <c r="A124" s="1">
        <v>33</v>
      </c>
      <c r="C124" s="1">
        <v>335097</v>
      </c>
      <c r="D124" s="1">
        <v>33</v>
      </c>
      <c r="F124" s="1">
        <v>335097</v>
      </c>
      <c r="G124" s="1" t="s">
        <v>194</v>
      </c>
      <c r="H124" s="1" t="s">
        <v>195</v>
      </c>
      <c r="I124" s="1" t="s">
        <v>174</v>
      </c>
      <c r="J124" s="30" t="s">
        <v>175</v>
      </c>
      <c r="K124" s="30"/>
      <c r="L124" s="4">
        <v>2</v>
      </c>
      <c r="M124" s="49">
        <v>70109</v>
      </c>
      <c r="Q124" s="8"/>
      <c r="R124" s="30"/>
      <c r="S124" s="30"/>
      <c r="X124" s="1">
        <v>4</v>
      </c>
      <c r="Y124" s="1">
        <f>1+X124</f>
        <v>5</v>
      </c>
      <c r="Z124" s="1">
        <f>COUNTA(AA124:AH124)</f>
        <v>0</v>
      </c>
      <c r="AI124" s="8"/>
    </row>
    <row r="125" spans="1:41" x14ac:dyDescent="0.4">
      <c r="A125" s="1">
        <v>40</v>
      </c>
      <c r="C125" s="1">
        <v>405040</v>
      </c>
      <c r="D125" s="1">
        <v>40</v>
      </c>
      <c r="F125" s="1">
        <v>405040</v>
      </c>
      <c r="G125" s="1" t="s">
        <v>266</v>
      </c>
      <c r="H125" s="1" t="s">
        <v>267</v>
      </c>
      <c r="I125" s="1" t="s">
        <v>268</v>
      </c>
      <c r="J125" s="6" t="s">
        <v>269</v>
      </c>
      <c r="M125" s="49">
        <v>950506</v>
      </c>
      <c r="Q125" s="8"/>
      <c r="X125" s="1">
        <v>4</v>
      </c>
      <c r="Y125" s="1">
        <f>1+X125</f>
        <v>5</v>
      </c>
      <c r="Z125" s="1">
        <f>COUNTA(AA125:AH125)</f>
        <v>0</v>
      </c>
      <c r="AI125" s="8"/>
    </row>
  </sheetData>
  <sortState xmlns:xlrd2="http://schemas.microsoft.com/office/spreadsheetml/2017/richdata2" ref="A4:AQ84">
    <sortCondition ref="F4:F84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529-C217-4C1E-B2AA-E1F7C94A163F}">
  <dimension ref="A1:L84"/>
  <sheetViews>
    <sheetView tabSelected="1" workbookViewId="0">
      <pane ySplit="3" topLeftCell="A4" activePane="bottomLeft" state="frozen"/>
      <selection pane="bottomLeft" activeCell="G10" sqref="G10"/>
    </sheetView>
  </sheetViews>
  <sheetFormatPr defaultColWidth="9" defaultRowHeight="13.5" x14ac:dyDescent="0.4"/>
  <cols>
    <col min="1" max="1" width="5.625" style="53" customWidth="1"/>
    <col min="2" max="3" width="9.125" style="53" customWidth="1"/>
    <col min="4" max="4" width="13.625" style="53" customWidth="1"/>
    <col min="5" max="5" width="10.75" style="53" customWidth="1"/>
    <col min="6" max="6" width="7" style="53" customWidth="1"/>
    <col min="7" max="7" width="18.625" style="63" customWidth="1"/>
    <col min="8" max="9" width="4" style="56" customWidth="1"/>
    <col min="10" max="10" width="8.25" style="56" customWidth="1"/>
    <col min="11" max="11" width="10.75" style="53" customWidth="1"/>
    <col min="12" max="16384" width="9" style="53"/>
  </cols>
  <sheetData>
    <row r="1" spans="1:12" ht="15" customHeight="1" x14ac:dyDescent="0.4">
      <c r="B1" s="53" t="s">
        <v>279</v>
      </c>
      <c r="F1" s="54"/>
      <c r="G1" s="55"/>
      <c r="H1" s="55"/>
      <c r="J1" s="57"/>
      <c r="K1" s="58">
        <v>45370</v>
      </c>
      <c r="L1" s="58"/>
    </row>
    <row r="2" spans="1:12" ht="14.25" customHeight="1" x14ac:dyDescent="0.4">
      <c r="A2" s="53">
        <v>2024</v>
      </c>
      <c r="B2" s="53">
        <v>2024</v>
      </c>
      <c r="C2" s="53">
        <v>2024</v>
      </c>
      <c r="D2" s="53" t="s">
        <v>1</v>
      </c>
      <c r="G2" s="59">
        <v>45370</v>
      </c>
      <c r="H2" s="59"/>
      <c r="J2" s="60"/>
      <c r="K2" s="61" t="s">
        <v>338</v>
      </c>
      <c r="L2" s="56"/>
    </row>
    <row r="3" spans="1:12" ht="14.25" customHeight="1" x14ac:dyDescent="0.4">
      <c r="A3" s="53" t="s">
        <v>5</v>
      </c>
      <c r="B3" s="53" t="s">
        <v>6</v>
      </c>
      <c r="C3" s="53" t="s">
        <v>7</v>
      </c>
      <c r="D3" s="53" t="s">
        <v>8</v>
      </c>
      <c r="E3" s="53" t="s">
        <v>9</v>
      </c>
      <c r="F3" s="53" t="s">
        <v>10</v>
      </c>
      <c r="G3" s="53" t="s">
        <v>11</v>
      </c>
      <c r="H3" s="53" t="s">
        <v>317</v>
      </c>
      <c r="I3" s="56" t="s">
        <v>13</v>
      </c>
      <c r="J3" s="60" t="s">
        <v>14</v>
      </c>
      <c r="K3" s="61" t="s">
        <v>335</v>
      </c>
      <c r="L3" s="56"/>
    </row>
    <row r="4" spans="1:12" ht="15" customHeight="1" x14ac:dyDescent="0.4">
      <c r="A4" s="53">
        <v>28</v>
      </c>
      <c r="C4" s="53">
        <v>280004</v>
      </c>
      <c r="D4" s="53" t="s">
        <v>23</v>
      </c>
      <c r="E4" s="53" t="s">
        <v>24</v>
      </c>
      <c r="F4" s="53" t="s">
        <v>21</v>
      </c>
      <c r="G4" s="62" t="s">
        <v>25</v>
      </c>
      <c r="H4" s="62"/>
      <c r="J4" s="60">
        <v>329</v>
      </c>
      <c r="K4" s="61">
        <v>594.61</v>
      </c>
      <c r="L4" s="61"/>
    </row>
    <row r="5" spans="1:12" ht="15" customHeight="1" x14ac:dyDescent="0.4">
      <c r="A5" s="53">
        <v>28</v>
      </c>
      <c r="C5" s="53">
        <v>280013</v>
      </c>
      <c r="D5" s="53" t="s">
        <v>26</v>
      </c>
      <c r="E5" s="53" t="s">
        <v>27</v>
      </c>
      <c r="F5" s="53" t="s">
        <v>21</v>
      </c>
      <c r="G5" s="63" t="s">
        <v>28</v>
      </c>
      <c r="H5" s="63"/>
      <c r="J5" s="60">
        <v>11122</v>
      </c>
      <c r="K5" s="61">
        <v>529.25</v>
      </c>
      <c r="L5" s="61"/>
    </row>
    <row r="6" spans="1:12" ht="15" customHeight="1" x14ac:dyDescent="0.4">
      <c r="A6" s="53">
        <v>28</v>
      </c>
      <c r="C6" s="53">
        <v>280014</v>
      </c>
      <c r="D6" s="53" t="s">
        <v>29</v>
      </c>
      <c r="E6" s="53" t="s">
        <v>30</v>
      </c>
      <c r="F6" s="53" t="s">
        <v>21</v>
      </c>
      <c r="G6" s="53" t="s">
        <v>25</v>
      </c>
      <c r="H6" s="53"/>
      <c r="I6" s="56">
        <v>3</v>
      </c>
      <c r="J6" s="60">
        <v>20807</v>
      </c>
      <c r="K6" s="61">
        <v>400.97</v>
      </c>
      <c r="L6" s="61"/>
    </row>
    <row r="7" spans="1:12" ht="15" customHeight="1" x14ac:dyDescent="0.4">
      <c r="A7" s="53">
        <v>28</v>
      </c>
      <c r="C7" s="53">
        <v>280015</v>
      </c>
      <c r="D7" s="53" t="s">
        <v>31</v>
      </c>
      <c r="E7" s="53" t="s">
        <v>32</v>
      </c>
      <c r="F7" s="53" t="s">
        <v>21</v>
      </c>
      <c r="G7" s="63" t="s">
        <v>33</v>
      </c>
      <c r="H7" s="63"/>
      <c r="I7" s="56">
        <v>1</v>
      </c>
      <c r="J7" s="60">
        <v>41230</v>
      </c>
      <c r="K7" s="61">
        <v>529.97</v>
      </c>
      <c r="L7" s="61"/>
    </row>
    <row r="8" spans="1:12" ht="15" customHeight="1" x14ac:dyDescent="0.4">
      <c r="A8" s="53">
        <v>28</v>
      </c>
      <c r="C8" s="53">
        <v>280017</v>
      </c>
      <c r="D8" s="53" t="s">
        <v>34</v>
      </c>
      <c r="E8" s="53" t="s">
        <v>35</v>
      </c>
      <c r="F8" s="53" t="s">
        <v>21</v>
      </c>
      <c r="G8" s="63" t="s">
        <v>33</v>
      </c>
      <c r="H8" s="63"/>
      <c r="I8" s="56">
        <v>2</v>
      </c>
      <c r="J8" s="60">
        <v>30910</v>
      </c>
      <c r="K8" s="61">
        <v>837.09</v>
      </c>
      <c r="L8" s="61"/>
    </row>
    <row r="9" spans="1:12" ht="15" customHeight="1" x14ac:dyDescent="0.4">
      <c r="A9" s="53">
        <v>28</v>
      </c>
      <c r="C9" s="53">
        <v>280019</v>
      </c>
      <c r="D9" s="53" t="s">
        <v>36</v>
      </c>
      <c r="E9" s="53" t="s">
        <v>37</v>
      </c>
      <c r="F9" s="53" t="s">
        <v>21</v>
      </c>
      <c r="G9" s="63" t="s">
        <v>33</v>
      </c>
      <c r="H9" s="63"/>
      <c r="I9" s="56">
        <v>2</v>
      </c>
      <c r="J9" s="60">
        <v>30617</v>
      </c>
      <c r="K9" s="61">
        <v>891.62</v>
      </c>
      <c r="L9" s="61"/>
    </row>
    <row r="10" spans="1:12" ht="15" customHeight="1" x14ac:dyDescent="0.4">
      <c r="A10" s="53">
        <v>28</v>
      </c>
      <c r="C10" s="53">
        <v>280021</v>
      </c>
      <c r="D10" s="53" t="s">
        <v>38</v>
      </c>
      <c r="E10" s="53" t="s">
        <v>39</v>
      </c>
      <c r="F10" s="53" t="s">
        <v>21</v>
      </c>
      <c r="G10" s="63" t="s">
        <v>33</v>
      </c>
      <c r="H10" s="63"/>
      <c r="I10" s="56">
        <v>2</v>
      </c>
      <c r="J10" s="60">
        <v>40328</v>
      </c>
      <c r="K10" s="61">
        <v>934.53</v>
      </c>
      <c r="L10" s="61"/>
    </row>
    <row r="11" spans="1:12" ht="15" customHeight="1" x14ac:dyDescent="0.4">
      <c r="A11" s="53">
        <v>28</v>
      </c>
      <c r="C11" s="53">
        <v>280026</v>
      </c>
      <c r="D11" s="53" t="s">
        <v>40</v>
      </c>
      <c r="E11" s="53" t="s">
        <v>41</v>
      </c>
      <c r="F11" s="53" t="s">
        <v>21</v>
      </c>
      <c r="G11" s="63" t="s">
        <v>33</v>
      </c>
      <c r="H11" s="63"/>
      <c r="I11" s="56">
        <v>1</v>
      </c>
      <c r="J11" s="60">
        <v>41103</v>
      </c>
      <c r="K11" s="61">
        <v>585.67999999999995</v>
      </c>
      <c r="L11" s="61"/>
    </row>
    <row r="12" spans="1:12" ht="15" customHeight="1" x14ac:dyDescent="0.4">
      <c r="A12" s="53">
        <v>28</v>
      </c>
      <c r="C12" s="53">
        <v>280028</v>
      </c>
      <c r="D12" s="53" t="s">
        <v>42</v>
      </c>
      <c r="E12" s="64" t="s">
        <v>43</v>
      </c>
      <c r="F12" s="53" t="s">
        <v>21</v>
      </c>
      <c r="G12" s="65" t="s">
        <v>33</v>
      </c>
      <c r="H12" s="65"/>
      <c r="I12" s="56">
        <v>3</v>
      </c>
      <c r="J12" s="60">
        <v>51030</v>
      </c>
      <c r="K12" s="61">
        <v>822.56</v>
      </c>
      <c r="L12" s="61"/>
    </row>
    <row r="13" spans="1:12" ht="15" customHeight="1" x14ac:dyDescent="0.4">
      <c r="A13" s="53">
        <v>28</v>
      </c>
      <c r="C13" s="53">
        <v>280029</v>
      </c>
      <c r="D13" s="53" t="s">
        <v>44</v>
      </c>
      <c r="E13" s="64" t="s">
        <v>45</v>
      </c>
      <c r="F13" s="53" t="s">
        <v>21</v>
      </c>
      <c r="G13" s="65" t="s">
        <v>33</v>
      </c>
      <c r="H13" s="65"/>
      <c r="I13" s="56">
        <v>3</v>
      </c>
      <c r="J13" s="60">
        <v>51003</v>
      </c>
      <c r="K13" s="61">
        <v>1380.58</v>
      </c>
      <c r="L13" s="61"/>
    </row>
    <row r="14" spans="1:12" ht="15" customHeight="1" x14ac:dyDescent="0.4">
      <c r="A14" s="53">
        <v>28</v>
      </c>
      <c r="B14" s="66" t="s">
        <v>287</v>
      </c>
      <c r="C14" s="53">
        <v>280030</v>
      </c>
      <c r="D14" s="53" t="s">
        <v>46</v>
      </c>
      <c r="E14" s="64" t="s">
        <v>47</v>
      </c>
      <c r="F14" s="53" t="s">
        <v>21</v>
      </c>
      <c r="G14" s="67" t="s">
        <v>288</v>
      </c>
      <c r="H14" s="67"/>
      <c r="I14" s="68" t="s">
        <v>273</v>
      </c>
      <c r="J14" s="60">
        <v>740208</v>
      </c>
      <c r="K14" s="61">
        <v>427.62</v>
      </c>
      <c r="L14" s="61"/>
    </row>
    <row r="15" spans="1:12" ht="15" customHeight="1" x14ac:dyDescent="0.4">
      <c r="A15" s="53">
        <v>29</v>
      </c>
      <c r="C15" s="53">
        <v>290001</v>
      </c>
      <c r="D15" s="53" t="s">
        <v>48</v>
      </c>
      <c r="F15" s="65" t="s">
        <v>49</v>
      </c>
      <c r="G15" s="65"/>
      <c r="H15" s="65"/>
      <c r="J15" s="60"/>
      <c r="K15" s="61">
        <v>707.17</v>
      </c>
      <c r="L15" s="61"/>
    </row>
    <row r="16" spans="1:12" ht="15" customHeight="1" x14ac:dyDescent="0.4">
      <c r="A16" s="69">
        <v>31</v>
      </c>
      <c r="B16" s="66" t="s">
        <v>55</v>
      </c>
      <c r="C16" s="69">
        <v>310029</v>
      </c>
      <c r="D16" s="53" t="s">
        <v>51</v>
      </c>
      <c r="E16" s="53" t="s">
        <v>52</v>
      </c>
      <c r="F16" s="53" t="s">
        <v>53</v>
      </c>
      <c r="G16" s="67" t="s">
        <v>289</v>
      </c>
      <c r="H16" s="67"/>
      <c r="I16" s="68">
        <v>1</v>
      </c>
      <c r="J16" s="70">
        <v>40330</v>
      </c>
      <c r="K16" s="61">
        <v>222.08</v>
      </c>
      <c r="L16" s="61"/>
    </row>
    <row r="17" spans="1:12" ht="15" customHeight="1" x14ac:dyDescent="0.4">
      <c r="A17" s="69">
        <v>31</v>
      </c>
      <c r="B17" s="66" t="s">
        <v>61</v>
      </c>
      <c r="C17" s="69">
        <v>310031</v>
      </c>
      <c r="D17" s="63" t="s">
        <v>57</v>
      </c>
      <c r="E17" s="53" t="s">
        <v>58</v>
      </c>
      <c r="F17" s="53" t="s">
        <v>53</v>
      </c>
      <c r="G17" s="67" t="s">
        <v>68</v>
      </c>
      <c r="H17" s="67"/>
      <c r="I17" s="68">
        <v>1</v>
      </c>
      <c r="J17" s="70">
        <v>80204</v>
      </c>
      <c r="K17" s="61">
        <v>130.56</v>
      </c>
      <c r="L17" s="61"/>
    </row>
    <row r="18" spans="1:12" ht="15" customHeight="1" x14ac:dyDescent="0.4">
      <c r="A18" s="53">
        <v>31</v>
      </c>
      <c r="B18" s="66" t="s">
        <v>65</v>
      </c>
      <c r="C18" s="69">
        <v>310032</v>
      </c>
      <c r="D18" s="53" t="s">
        <v>63</v>
      </c>
      <c r="E18" s="53" t="s">
        <v>64</v>
      </c>
      <c r="F18" s="53" t="s">
        <v>53</v>
      </c>
      <c r="G18" s="67" t="s">
        <v>296</v>
      </c>
      <c r="H18" s="67"/>
      <c r="I18" s="68">
        <v>2</v>
      </c>
      <c r="J18" s="70">
        <v>90618</v>
      </c>
      <c r="K18" s="61">
        <v>225.99</v>
      </c>
      <c r="L18" s="61"/>
    </row>
    <row r="19" spans="1:12" ht="15" customHeight="1" x14ac:dyDescent="0.4">
      <c r="A19" s="53">
        <v>31</v>
      </c>
      <c r="B19" s="71"/>
      <c r="C19" s="71">
        <v>315001</v>
      </c>
      <c r="D19" s="53" t="s">
        <v>66</v>
      </c>
      <c r="E19" s="53" t="s">
        <v>67</v>
      </c>
      <c r="F19" s="53" t="s">
        <v>53</v>
      </c>
      <c r="G19" s="53" t="s">
        <v>68</v>
      </c>
      <c r="H19" s="53"/>
      <c r="J19" s="60">
        <v>990115</v>
      </c>
      <c r="K19" s="61">
        <v>331.47</v>
      </c>
      <c r="L19" s="61"/>
    </row>
    <row r="20" spans="1:12" ht="15" customHeight="1" x14ac:dyDescent="0.4">
      <c r="A20" s="53">
        <v>31</v>
      </c>
      <c r="B20" s="71"/>
      <c r="C20" s="71">
        <v>315002</v>
      </c>
      <c r="D20" s="53" t="s">
        <v>69</v>
      </c>
      <c r="E20" s="53" t="s">
        <v>70</v>
      </c>
      <c r="F20" s="53" t="s">
        <v>53</v>
      </c>
      <c r="G20" s="63" t="s">
        <v>71</v>
      </c>
      <c r="H20" s="63"/>
      <c r="J20" s="60">
        <v>991216</v>
      </c>
      <c r="K20" s="61">
        <v>948.82</v>
      </c>
      <c r="L20" s="61"/>
    </row>
    <row r="21" spans="1:12" ht="15" customHeight="1" x14ac:dyDescent="0.4">
      <c r="A21" s="53">
        <v>31</v>
      </c>
      <c r="B21" s="71"/>
      <c r="C21" s="71">
        <v>315003</v>
      </c>
      <c r="D21" s="53" t="s">
        <v>72</v>
      </c>
      <c r="E21" s="72" t="s">
        <v>73</v>
      </c>
      <c r="F21" s="53" t="s">
        <v>53</v>
      </c>
      <c r="G21" s="53" t="s">
        <v>71</v>
      </c>
      <c r="H21" s="53"/>
      <c r="J21" s="60">
        <v>320</v>
      </c>
      <c r="K21" s="61">
        <v>557.73</v>
      </c>
      <c r="L21" s="61"/>
    </row>
    <row r="22" spans="1:12" ht="15" customHeight="1" x14ac:dyDescent="0.4">
      <c r="A22" s="53">
        <v>31</v>
      </c>
      <c r="B22" s="71"/>
      <c r="C22" s="71">
        <v>315004</v>
      </c>
      <c r="D22" s="53" t="s">
        <v>74</v>
      </c>
      <c r="E22" s="53" t="s">
        <v>75</v>
      </c>
      <c r="F22" s="53" t="s">
        <v>53</v>
      </c>
      <c r="G22" s="63" t="s">
        <v>76</v>
      </c>
      <c r="H22" s="63"/>
      <c r="I22" s="56">
        <v>3</v>
      </c>
      <c r="J22" s="60">
        <v>20701</v>
      </c>
      <c r="K22" s="61">
        <v>508.38</v>
      </c>
      <c r="L22" s="61"/>
    </row>
    <row r="23" spans="1:12" ht="15" customHeight="1" x14ac:dyDescent="0.4">
      <c r="A23" s="53">
        <v>31</v>
      </c>
      <c r="C23" s="53">
        <v>315006</v>
      </c>
      <c r="D23" s="53" t="s">
        <v>77</v>
      </c>
      <c r="E23" s="53" t="s">
        <v>78</v>
      </c>
      <c r="F23" s="53" t="s">
        <v>53</v>
      </c>
      <c r="G23" s="53" t="s">
        <v>79</v>
      </c>
      <c r="H23" s="53"/>
      <c r="J23" s="60">
        <v>970520</v>
      </c>
      <c r="K23" s="61">
        <v>442.35</v>
      </c>
      <c r="L23" s="61"/>
    </row>
    <row r="24" spans="1:12" ht="15" customHeight="1" x14ac:dyDescent="0.4">
      <c r="A24" s="53">
        <v>31</v>
      </c>
      <c r="C24" s="53">
        <v>315007</v>
      </c>
      <c r="D24" s="53" t="s">
        <v>80</v>
      </c>
      <c r="E24" s="53" t="s">
        <v>81</v>
      </c>
      <c r="F24" s="53" t="s">
        <v>53</v>
      </c>
      <c r="G24" s="53" t="s">
        <v>82</v>
      </c>
      <c r="H24" s="53"/>
      <c r="J24" s="60">
        <v>990703</v>
      </c>
      <c r="K24" s="61">
        <v>665.89</v>
      </c>
      <c r="L24" s="61"/>
    </row>
    <row r="25" spans="1:12" ht="15" customHeight="1" x14ac:dyDescent="0.4">
      <c r="A25" s="53">
        <v>31</v>
      </c>
      <c r="C25" s="53">
        <v>315008</v>
      </c>
      <c r="D25" s="53" t="s">
        <v>83</v>
      </c>
      <c r="E25" s="53" t="s">
        <v>84</v>
      </c>
      <c r="F25" s="53" t="s">
        <v>53</v>
      </c>
      <c r="G25" s="53" t="s">
        <v>71</v>
      </c>
      <c r="H25" s="53"/>
      <c r="J25" s="60">
        <v>216</v>
      </c>
      <c r="K25" s="61">
        <v>1216.6099999999999</v>
      </c>
      <c r="L25" s="61"/>
    </row>
    <row r="26" spans="1:12" ht="15" customHeight="1" x14ac:dyDescent="0.4">
      <c r="A26" s="53">
        <v>31</v>
      </c>
      <c r="C26" s="53">
        <v>315009</v>
      </c>
      <c r="D26" s="53" t="s">
        <v>85</v>
      </c>
      <c r="E26" s="53" t="s">
        <v>86</v>
      </c>
      <c r="F26" s="53" t="s">
        <v>53</v>
      </c>
      <c r="G26" s="63" t="s">
        <v>87</v>
      </c>
      <c r="H26" s="63"/>
      <c r="J26" s="60">
        <v>991025</v>
      </c>
      <c r="K26" s="61">
        <v>528.21</v>
      </c>
      <c r="L26" s="61"/>
    </row>
    <row r="27" spans="1:12" ht="15" customHeight="1" x14ac:dyDescent="0.4">
      <c r="A27" s="53">
        <v>31</v>
      </c>
      <c r="C27" s="53">
        <v>315010</v>
      </c>
      <c r="D27" s="53" t="s">
        <v>88</v>
      </c>
      <c r="E27" s="53" t="s">
        <v>89</v>
      </c>
      <c r="F27" s="53" t="s">
        <v>53</v>
      </c>
      <c r="G27" s="63" t="s">
        <v>87</v>
      </c>
      <c r="H27" s="63"/>
      <c r="J27" s="60">
        <v>991025</v>
      </c>
      <c r="K27" s="61">
        <v>532.69000000000005</v>
      </c>
      <c r="L27" s="61"/>
    </row>
    <row r="28" spans="1:12" ht="15" customHeight="1" x14ac:dyDescent="0.4">
      <c r="A28" s="53">
        <v>31</v>
      </c>
      <c r="C28" s="53">
        <v>315011</v>
      </c>
      <c r="D28" s="53" t="s">
        <v>90</v>
      </c>
      <c r="E28" s="53" t="s">
        <v>91</v>
      </c>
      <c r="F28" s="53" t="s">
        <v>53</v>
      </c>
      <c r="G28" s="53" t="s">
        <v>92</v>
      </c>
      <c r="H28" s="53"/>
      <c r="J28" s="60">
        <v>10616</v>
      </c>
      <c r="K28" s="61">
        <v>537.9</v>
      </c>
      <c r="L28" s="61"/>
    </row>
    <row r="29" spans="1:12" ht="15" customHeight="1" x14ac:dyDescent="0.4">
      <c r="A29" s="53">
        <v>31</v>
      </c>
      <c r="C29" s="53">
        <v>315012</v>
      </c>
      <c r="D29" s="53" t="s">
        <v>93</v>
      </c>
      <c r="F29" s="53" t="s">
        <v>53</v>
      </c>
      <c r="G29" s="63" t="s">
        <v>94</v>
      </c>
      <c r="H29" s="63"/>
      <c r="J29" s="60"/>
      <c r="K29" s="61">
        <v>541.17999999999995</v>
      </c>
      <c r="L29" s="61"/>
    </row>
    <row r="30" spans="1:12" ht="15" customHeight="1" x14ac:dyDescent="0.4">
      <c r="A30" s="53">
        <v>31</v>
      </c>
      <c r="C30" s="53">
        <v>315013</v>
      </c>
      <c r="D30" s="53" t="s">
        <v>95</v>
      </c>
      <c r="F30" s="53" t="s">
        <v>53</v>
      </c>
      <c r="G30" s="63" t="s">
        <v>94</v>
      </c>
      <c r="H30" s="63"/>
      <c r="J30" s="60"/>
      <c r="K30" s="61">
        <v>594.15</v>
      </c>
      <c r="L30" s="61"/>
    </row>
    <row r="31" spans="1:12" ht="15" customHeight="1" x14ac:dyDescent="0.4">
      <c r="A31" s="53">
        <v>31</v>
      </c>
      <c r="C31" s="53">
        <v>315014</v>
      </c>
      <c r="D31" s="53" t="s">
        <v>96</v>
      </c>
      <c r="F31" s="53" t="s">
        <v>53</v>
      </c>
      <c r="G31" s="63" t="s">
        <v>94</v>
      </c>
      <c r="H31" s="63"/>
      <c r="J31" s="60"/>
      <c r="K31" s="61">
        <v>619.1</v>
      </c>
      <c r="L31" s="61"/>
    </row>
    <row r="32" spans="1:12" ht="15" customHeight="1" x14ac:dyDescent="0.4">
      <c r="A32" s="53">
        <v>31</v>
      </c>
      <c r="C32" s="53">
        <v>315015</v>
      </c>
      <c r="D32" s="53" t="s">
        <v>97</v>
      </c>
      <c r="E32" s="53" t="s">
        <v>98</v>
      </c>
      <c r="F32" s="53" t="s">
        <v>53</v>
      </c>
      <c r="G32" s="53" t="s">
        <v>68</v>
      </c>
      <c r="H32" s="53"/>
      <c r="J32" s="60">
        <v>1205</v>
      </c>
      <c r="K32" s="61">
        <v>265.85000000000002</v>
      </c>
      <c r="L32" s="61"/>
    </row>
    <row r="33" spans="1:12" ht="15" customHeight="1" x14ac:dyDescent="0.4">
      <c r="A33" s="53">
        <v>31</v>
      </c>
      <c r="C33" s="53">
        <v>315016</v>
      </c>
      <c r="D33" s="53" t="s">
        <v>99</v>
      </c>
      <c r="E33" s="53" t="s">
        <v>100</v>
      </c>
      <c r="F33" s="53" t="s">
        <v>53</v>
      </c>
      <c r="G33" s="53" t="s">
        <v>59</v>
      </c>
      <c r="H33" s="53"/>
      <c r="I33" s="56">
        <v>2</v>
      </c>
      <c r="J33" s="60">
        <v>30918</v>
      </c>
      <c r="K33" s="61">
        <v>455.94</v>
      </c>
      <c r="L33" s="61"/>
    </row>
    <row r="34" spans="1:12" ht="15" customHeight="1" x14ac:dyDescent="0.4">
      <c r="A34" s="53">
        <v>31</v>
      </c>
      <c r="C34" s="53">
        <v>315017</v>
      </c>
      <c r="D34" s="53" t="s">
        <v>101</v>
      </c>
      <c r="E34" s="53" t="s">
        <v>102</v>
      </c>
      <c r="F34" s="53" t="s">
        <v>53</v>
      </c>
      <c r="G34" s="53" t="s">
        <v>71</v>
      </c>
      <c r="H34" s="53"/>
      <c r="I34" s="56">
        <v>3</v>
      </c>
      <c r="J34" s="60">
        <v>20930</v>
      </c>
      <c r="K34" s="61">
        <v>896.93</v>
      </c>
      <c r="L34" s="61"/>
    </row>
    <row r="35" spans="1:12" ht="15" customHeight="1" x14ac:dyDescent="0.4">
      <c r="A35" s="53">
        <v>31</v>
      </c>
      <c r="C35" s="53">
        <v>315018</v>
      </c>
      <c r="D35" s="53" t="s">
        <v>103</v>
      </c>
      <c r="E35" s="53" t="s">
        <v>104</v>
      </c>
      <c r="F35" s="53" t="s">
        <v>53</v>
      </c>
      <c r="G35" s="53" t="s">
        <v>94</v>
      </c>
      <c r="H35" s="53"/>
      <c r="I35" s="56">
        <v>2</v>
      </c>
      <c r="J35" s="60"/>
      <c r="K35" s="61">
        <v>465.96</v>
      </c>
      <c r="L35" s="61"/>
    </row>
    <row r="36" spans="1:12" ht="15" customHeight="1" x14ac:dyDescent="0.4">
      <c r="A36" s="53">
        <v>31</v>
      </c>
      <c r="C36" s="53">
        <v>315019</v>
      </c>
      <c r="D36" s="53" t="s">
        <v>105</v>
      </c>
      <c r="E36" s="53" t="s">
        <v>106</v>
      </c>
      <c r="F36" s="53" t="s">
        <v>53</v>
      </c>
      <c r="G36" s="53" t="s">
        <v>94</v>
      </c>
      <c r="H36" s="53"/>
      <c r="I36" s="56">
        <v>2</v>
      </c>
      <c r="J36" s="60"/>
      <c r="K36" s="61">
        <v>417.87</v>
      </c>
      <c r="L36" s="61"/>
    </row>
    <row r="37" spans="1:12" ht="15" customHeight="1" x14ac:dyDescent="0.4">
      <c r="A37" s="53">
        <v>31</v>
      </c>
      <c r="C37" s="53">
        <v>315020</v>
      </c>
      <c r="D37" s="53" t="s">
        <v>107</v>
      </c>
      <c r="E37" s="53" t="s">
        <v>108</v>
      </c>
      <c r="F37" s="53" t="s">
        <v>53</v>
      </c>
      <c r="G37" s="53" t="s">
        <v>94</v>
      </c>
      <c r="H37" s="53"/>
      <c r="I37" s="56">
        <v>2</v>
      </c>
      <c r="J37" s="60"/>
      <c r="K37" s="61">
        <v>366.93</v>
      </c>
      <c r="L37" s="61"/>
    </row>
    <row r="38" spans="1:12" ht="15" customHeight="1" x14ac:dyDescent="0.4">
      <c r="A38" s="53">
        <v>31</v>
      </c>
      <c r="C38" s="53">
        <v>315021</v>
      </c>
      <c r="D38" s="53" t="s">
        <v>109</v>
      </c>
      <c r="E38" s="53" t="s">
        <v>110</v>
      </c>
      <c r="F38" s="53" t="s">
        <v>53</v>
      </c>
      <c r="G38" s="53" t="s">
        <v>60</v>
      </c>
      <c r="H38" s="53"/>
      <c r="I38" s="56">
        <v>3</v>
      </c>
      <c r="J38" s="60">
        <v>50506</v>
      </c>
      <c r="K38" s="61">
        <v>430.88</v>
      </c>
      <c r="L38" s="61"/>
    </row>
    <row r="39" spans="1:12" ht="15" customHeight="1" x14ac:dyDescent="0.4">
      <c r="A39" s="53">
        <v>31</v>
      </c>
      <c r="C39" s="53">
        <v>315023</v>
      </c>
      <c r="D39" s="53" t="s">
        <v>113</v>
      </c>
      <c r="E39" s="53" t="s">
        <v>114</v>
      </c>
      <c r="F39" s="53" t="s">
        <v>53</v>
      </c>
      <c r="G39" s="53" t="s">
        <v>115</v>
      </c>
      <c r="H39" s="53"/>
      <c r="J39" s="60">
        <v>970619</v>
      </c>
      <c r="K39" s="61">
        <v>450.85</v>
      </c>
      <c r="L39" s="61"/>
    </row>
    <row r="40" spans="1:12" ht="15" customHeight="1" x14ac:dyDescent="0.4">
      <c r="A40" s="53">
        <v>31</v>
      </c>
      <c r="C40" s="53">
        <v>315024</v>
      </c>
      <c r="D40" s="53" t="s">
        <v>116</v>
      </c>
      <c r="E40" s="53" t="s">
        <v>117</v>
      </c>
      <c r="F40" s="53" t="s">
        <v>53</v>
      </c>
      <c r="G40" s="53" t="s">
        <v>118</v>
      </c>
      <c r="H40" s="53"/>
      <c r="I40" s="56">
        <v>3</v>
      </c>
      <c r="J40" s="60">
        <v>20826</v>
      </c>
      <c r="K40" s="61">
        <v>273.72000000000003</v>
      </c>
      <c r="L40" s="61"/>
    </row>
    <row r="41" spans="1:12" ht="15" customHeight="1" x14ac:dyDescent="0.4">
      <c r="A41" s="53">
        <v>31</v>
      </c>
      <c r="C41" s="53">
        <v>315026</v>
      </c>
      <c r="D41" s="63" t="s">
        <v>122</v>
      </c>
      <c r="E41" s="53" t="s">
        <v>123</v>
      </c>
      <c r="F41" s="53" t="s">
        <v>53</v>
      </c>
      <c r="G41" s="73" t="s">
        <v>94</v>
      </c>
      <c r="H41" s="73"/>
      <c r="I41" s="56">
        <v>2</v>
      </c>
      <c r="J41" s="60"/>
      <c r="K41" s="61">
        <v>188.28</v>
      </c>
      <c r="L41" s="61"/>
    </row>
    <row r="42" spans="1:12" ht="15" customHeight="1" x14ac:dyDescent="0.4">
      <c r="A42" s="53">
        <v>31</v>
      </c>
      <c r="C42" s="53">
        <v>315027</v>
      </c>
      <c r="D42" s="63" t="s">
        <v>124</v>
      </c>
      <c r="E42" s="53" t="s">
        <v>125</v>
      </c>
      <c r="F42" s="53" t="s">
        <v>53</v>
      </c>
      <c r="G42" s="73" t="s">
        <v>94</v>
      </c>
      <c r="H42" s="73"/>
      <c r="I42" s="56">
        <v>2</v>
      </c>
      <c r="J42" s="60"/>
      <c r="K42" s="61">
        <v>164.81</v>
      </c>
      <c r="L42" s="61"/>
    </row>
    <row r="43" spans="1:12" ht="15" customHeight="1" x14ac:dyDescent="0.4">
      <c r="A43" s="53">
        <v>31</v>
      </c>
      <c r="C43" s="53">
        <v>315028</v>
      </c>
      <c r="D43" s="63" t="s">
        <v>126</v>
      </c>
      <c r="E43" s="53" t="s">
        <v>127</v>
      </c>
      <c r="F43" s="53" t="s">
        <v>53</v>
      </c>
      <c r="G43" s="73" t="s">
        <v>94</v>
      </c>
      <c r="H43" s="73"/>
      <c r="I43" s="56">
        <v>1</v>
      </c>
      <c r="J43" s="60"/>
      <c r="K43" s="61">
        <v>524.66</v>
      </c>
      <c r="L43" s="61"/>
    </row>
    <row r="44" spans="1:12" ht="15" customHeight="1" x14ac:dyDescent="0.15">
      <c r="A44" s="53">
        <v>31</v>
      </c>
      <c r="C44" s="53">
        <v>315029</v>
      </c>
      <c r="D44" s="74" t="s">
        <v>300</v>
      </c>
      <c r="E44" s="74" t="s">
        <v>301</v>
      </c>
      <c r="F44" s="74" t="s">
        <v>53</v>
      </c>
      <c r="G44" s="74" t="s">
        <v>302</v>
      </c>
      <c r="H44" s="74"/>
      <c r="I44" s="75">
        <v>1</v>
      </c>
      <c r="J44" s="60"/>
      <c r="K44" s="61">
        <v>253.05</v>
      </c>
      <c r="L44" s="61"/>
    </row>
    <row r="45" spans="1:12" ht="15" customHeight="1" x14ac:dyDescent="0.15">
      <c r="A45" s="53">
        <v>31</v>
      </c>
      <c r="C45" s="53">
        <v>315030</v>
      </c>
      <c r="D45" s="74" t="s">
        <v>303</v>
      </c>
      <c r="E45" s="74" t="s">
        <v>304</v>
      </c>
      <c r="F45" s="74" t="s">
        <v>53</v>
      </c>
      <c r="G45" s="74" t="s">
        <v>302</v>
      </c>
      <c r="H45" s="74"/>
      <c r="I45" s="75">
        <v>1</v>
      </c>
      <c r="J45" s="60"/>
      <c r="K45" s="61">
        <v>345.96</v>
      </c>
      <c r="L45" s="61"/>
    </row>
    <row r="46" spans="1:12" ht="15" customHeight="1" x14ac:dyDescent="0.15">
      <c r="A46" s="53">
        <v>31</v>
      </c>
      <c r="C46" s="53">
        <v>315031</v>
      </c>
      <c r="D46" s="74" t="s">
        <v>305</v>
      </c>
      <c r="E46" s="74" t="s">
        <v>306</v>
      </c>
      <c r="F46" s="74" t="s">
        <v>53</v>
      </c>
      <c r="G46" s="74" t="s">
        <v>302</v>
      </c>
      <c r="H46" s="74"/>
      <c r="I46" s="75">
        <v>2</v>
      </c>
      <c r="J46" s="60"/>
      <c r="K46" s="61">
        <v>302.33999999999997</v>
      </c>
      <c r="L46" s="61"/>
    </row>
    <row r="47" spans="1:12" x14ac:dyDescent="0.15">
      <c r="A47" s="53">
        <v>31</v>
      </c>
      <c r="C47" s="53">
        <v>315032</v>
      </c>
      <c r="D47" s="74" t="s">
        <v>307</v>
      </c>
      <c r="E47" s="74" t="s">
        <v>308</v>
      </c>
      <c r="F47" s="74" t="s">
        <v>53</v>
      </c>
      <c r="G47" s="74" t="s">
        <v>302</v>
      </c>
      <c r="H47" s="74"/>
      <c r="I47" s="75">
        <v>1</v>
      </c>
      <c r="J47" s="60"/>
      <c r="K47" s="61">
        <v>345.38</v>
      </c>
      <c r="L47" s="61"/>
    </row>
    <row r="48" spans="1:12" x14ac:dyDescent="0.4">
      <c r="A48" s="53">
        <v>31</v>
      </c>
      <c r="C48" s="53">
        <v>315280</v>
      </c>
      <c r="D48" s="53" t="s">
        <v>128</v>
      </c>
      <c r="E48" s="53" t="s">
        <v>129</v>
      </c>
      <c r="F48" s="53" t="s">
        <v>53</v>
      </c>
      <c r="G48" s="63" t="s">
        <v>130</v>
      </c>
      <c r="H48" s="63"/>
      <c r="I48" s="56">
        <v>2</v>
      </c>
      <c r="J48" s="60">
        <v>30416</v>
      </c>
      <c r="K48" s="61">
        <v>767.23</v>
      </c>
      <c r="L48" s="61"/>
    </row>
    <row r="49" spans="1:12" x14ac:dyDescent="0.4">
      <c r="A49" s="53">
        <v>31</v>
      </c>
      <c r="C49" s="53">
        <v>315295</v>
      </c>
      <c r="D49" s="53" t="s">
        <v>131</v>
      </c>
      <c r="E49" s="53" t="s">
        <v>132</v>
      </c>
      <c r="F49" s="53" t="s">
        <v>53</v>
      </c>
      <c r="G49" s="53" t="s">
        <v>133</v>
      </c>
      <c r="H49" s="53"/>
      <c r="I49" s="56">
        <v>1</v>
      </c>
      <c r="J49" s="60">
        <v>50310</v>
      </c>
      <c r="K49" s="61">
        <v>848.95</v>
      </c>
      <c r="L49" s="61"/>
    </row>
    <row r="50" spans="1:12" x14ac:dyDescent="0.4">
      <c r="A50" s="53">
        <v>31</v>
      </c>
      <c r="C50" s="53">
        <v>315304</v>
      </c>
      <c r="D50" s="53" t="s">
        <v>134</v>
      </c>
      <c r="E50" s="64" t="s">
        <v>135</v>
      </c>
      <c r="F50" s="53" t="s">
        <v>53</v>
      </c>
      <c r="G50" s="53" t="s">
        <v>92</v>
      </c>
      <c r="H50" s="53"/>
      <c r="I50" s="56">
        <v>2</v>
      </c>
      <c r="J50" s="60">
        <v>80911</v>
      </c>
      <c r="K50" s="61">
        <v>292.77</v>
      </c>
      <c r="L50" s="61"/>
    </row>
    <row r="51" spans="1:12" ht="15" customHeight="1" x14ac:dyDescent="0.4">
      <c r="A51" s="53">
        <v>31</v>
      </c>
      <c r="C51" s="53">
        <v>315307</v>
      </c>
      <c r="D51" s="53" t="s">
        <v>136</v>
      </c>
      <c r="F51" s="53" t="s">
        <v>53</v>
      </c>
      <c r="G51" s="53" t="s">
        <v>137</v>
      </c>
      <c r="H51" s="53"/>
      <c r="J51" s="60"/>
      <c r="K51" s="61">
        <v>534.61</v>
      </c>
      <c r="L51" s="61"/>
    </row>
    <row r="52" spans="1:12" ht="15" customHeight="1" x14ac:dyDescent="0.4">
      <c r="A52" s="53">
        <v>31</v>
      </c>
      <c r="C52" s="53">
        <v>315308</v>
      </c>
      <c r="D52" s="53" t="s">
        <v>138</v>
      </c>
      <c r="F52" s="53" t="s">
        <v>53</v>
      </c>
      <c r="G52" s="53" t="s">
        <v>137</v>
      </c>
      <c r="H52" s="53"/>
      <c r="J52" s="60"/>
      <c r="K52" s="61">
        <v>787.09</v>
      </c>
      <c r="L52" s="61"/>
    </row>
    <row r="53" spans="1:12" ht="15" customHeight="1" x14ac:dyDescent="0.4">
      <c r="A53" s="53">
        <v>31</v>
      </c>
      <c r="C53" s="53">
        <v>315309</v>
      </c>
      <c r="D53" s="53" t="s">
        <v>139</v>
      </c>
      <c r="F53" s="53" t="s">
        <v>53</v>
      </c>
      <c r="G53" s="53" t="s">
        <v>137</v>
      </c>
      <c r="H53" s="53"/>
      <c r="J53" s="60"/>
      <c r="K53" s="61">
        <v>715.77</v>
      </c>
      <c r="L53" s="61"/>
    </row>
    <row r="54" spans="1:12" ht="15" customHeight="1" x14ac:dyDescent="0.4">
      <c r="A54" s="53">
        <v>31</v>
      </c>
      <c r="C54" s="53">
        <v>315310</v>
      </c>
      <c r="D54" s="53" t="s">
        <v>140</v>
      </c>
      <c r="E54" s="64" t="s">
        <v>141</v>
      </c>
      <c r="F54" s="53" t="s">
        <v>53</v>
      </c>
      <c r="G54" s="53" t="s">
        <v>133</v>
      </c>
      <c r="H54" s="53"/>
      <c r="I54" s="56">
        <v>5</v>
      </c>
      <c r="J54" s="60">
        <v>91117</v>
      </c>
      <c r="K54" s="61">
        <v>695.47</v>
      </c>
      <c r="L54" s="61"/>
    </row>
    <row r="55" spans="1:12" ht="15" customHeight="1" x14ac:dyDescent="0.4">
      <c r="A55" s="53">
        <v>31</v>
      </c>
      <c r="C55" s="53">
        <v>315311</v>
      </c>
      <c r="D55" s="53" t="s">
        <v>142</v>
      </c>
      <c r="E55" s="64" t="s">
        <v>143</v>
      </c>
      <c r="F55" s="53" t="s">
        <v>53</v>
      </c>
      <c r="G55" s="53" t="s">
        <v>133</v>
      </c>
      <c r="H55" s="53"/>
      <c r="I55" s="56">
        <v>3</v>
      </c>
      <c r="J55" s="60">
        <v>110626</v>
      </c>
      <c r="K55" s="61">
        <v>756.93</v>
      </c>
      <c r="L55" s="61"/>
    </row>
    <row r="56" spans="1:12" ht="15" customHeight="1" x14ac:dyDescent="0.4">
      <c r="A56" s="53">
        <v>31</v>
      </c>
      <c r="C56" s="53">
        <v>315312</v>
      </c>
      <c r="D56" s="53" t="s">
        <v>144</v>
      </c>
      <c r="E56" s="64" t="s">
        <v>145</v>
      </c>
      <c r="F56" s="53" t="s">
        <v>53</v>
      </c>
      <c r="G56" s="63" t="s">
        <v>146</v>
      </c>
      <c r="H56" s="63"/>
      <c r="I56" s="56">
        <v>3</v>
      </c>
      <c r="J56" s="60">
        <v>110806</v>
      </c>
      <c r="K56" s="61"/>
      <c r="L56" s="61"/>
    </row>
    <row r="57" spans="1:12" ht="15" customHeight="1" x14ac:dyDescent="0.4">
      <c r="A57" s="53">
        <v>31</v>
      </c>
      <c r="C57" s="53">
        <v>315313</v>
      </c>
      <c r="D57" s="53" t="s">
        <v>147</v>
      </c>
      <c r="E57" s="76" t="s">
        <v>148</v>
      </c>
      <c r="F57" s="77" t="s">
        <v>53</v>
      </c>
      <c r="G57" s="77" t="s">
        <v>149</v>
      </c>
      <c r="H57" s="77"/>
      <c r="I57" s="78">
        <v>4</v>
      </c>
      <c r="J57" s="79">
        <v>130325</v>
      </c>
      <c r="K57" s="61">
        <v>612</v>
      </c>
      <c r="L57" s="61"/>
    </row>
    <row r="58" spans="1:12" ht="15" customHeight="1" x14ac:dyDescent="0.15">
      <c r="A58" s="53">
        <v>31</v>
      </c>
      <c r="C58" s="53">
        <v>315314</v>
      </c>
      <c r="D58" s="39" t="s">
        <v>328</v>
      </c>
      <c r="E58" s="40" t="s">
        <v>329</v>
      </c>
      <c r="F58" s="74" t="s">
        <v>53</v>
      </c>
      <c r="G58" s="40" t="s">
        <v>330</v>
      </c>
      <c r="H58" s="63"/>
      <c r="J58" s="60"/>
      <c r="K58" s="61">
        <v>1175.07</v>
      </c>
      <c r="L58" s="61"/>
    </row>
    <row r="59" spans="1:12" ht="15" customHeight="1" x14ac:dyDescent="0.4">
      <c r="A59" s="53">
        <v>32</v>
      </c>
      <c r="C59" s="53">
        <v>325037</v>
      </c>
      <c r="D59" s="53" t="s">
        <v>154</v>
      </c>
      <c r="E59" s="53" t="s">
        <v>155</v>
      </c>
      <c r="F59" s="53" t="s">
        <v>152</v>
      </c>
      <c r="G59" s="53" t="s">
        <v>156</v>
      </c>
      <c r="H59" s="53"/>
      <c r="J59" s="60">
        <v>841026</v>
      </c>
      <c r="K59" s="61">
        <v>331.84</v>
      </c>
    </row>
    <row r="60" spans="1:12" ht="15" customHeight="1" x14ac:dyDescent="0.4">
      <c r="A60" s="53">
        <v>32</v>
      </c>
      <c r="C60" s="53">
        <v>325038</v>
      </c>
      <c r="D60" s="53" t="s">
        <v>157</v>
      </c>
      <c r="E60" s="53" t="s">
        <v>158</v>
      </c>
      <c r="F60" s="53" t="s">
        <v>152</v>
      </c>
      <c r="G60" s="63" t="s">
        <v>159</v>
      </c>
      <c r="H60" s="63"/>
      <c r="J60" s="60">
        <v>1109</v>
      </c>
      <c r="K60" s="61"/>
      <c r="L60" s="61"/>
    </row>
    <row r="61" spans="1:12" ht="15" customHeight="1" x14ac:dyDescent="0.4">
      <c r="A61" s="53">
        <v>32</v>
      </c>
      <c r="C61" s="53">
        <v>325039</v>
      </c>
      <c r="D61" s="53" t="s">
        <v>160</v>
      </c>
      <c r="E61" s="53" t="s">
        <v>161</v>
      </c>
      <c r="F61" s="65" t="s">
        <v>152</v>
      </c>
      <c r="G61" s="65" t="s">
        <v>162</v>
      </c>
      <c r="H61" s="65"/>
      <c r="J61" s="60"/>
      <c r="K61" s="61">
        <v>549.26</v>
      </c>
      <c r="L61" s="61"/>
    </row>
    <row r="62" spans="1:12" ht="15" customHeight="1" x14ac:dyDescent="0.4">
      <c r="A62" s="53">
        <v>32</v>
      </c>
      <c r="C62" s="53">
        <v>325040</v>
      </c>
      <c r="D62" s="53" t="s">
        <v>163</v>
      </c>
      <c r="E62" s="65" t="s">
        <v>164</v>
      </c>
      <c r="F62" s="77" t="s">
        <v>165</v>
      </c>
      <c r="G62" s="77" t="s">
        <v>166</v>
      </c>
      <c r="H62" s="77"/>
      <c r="I62" s="78">
        <v>4</v>
      </c>
      <c r="J62" s="79">
        <v>120521</v>
      </c>
      <c r="K62" s="61">
        <v>594.91999999999996</v>
      </c>
      <c r="L62" s="61"/>
    </row>
    <row r="63" spans="1:12" ht="15" customHeight="1" x14ac:dyDescent="0.15">
      <c r="A63" s="53">
        <v>32</v>
      </c>
      <c r="C63" s="53">
        <v>325041</v>
      </c>
      <c r="D63" s="80" t="s">
        <v>313</v>
      </c>
      <c r="E63" s="80" t="s">
        <v>314</v>
      </c>
      <c r="F63" s="77" t="s">
        <v>165</v>
      </c>
      <c r="G63" s="81" t="s">
        <v>315</v>
      </c>
      <c r="H63" s="82" t="s">
        <v>316</v>
      </c>
      <c r="I63" s="83">
        <v>4</v>
      </c>
      <c r="J63" s="84">
        <v>130716</v>
      </c>
      <c r="K63" s="61"/>
    </row>
    <row r="64" spans="1:12" ht="15" customHeight="1" x14ac:dyDescent="0.15">
      <c r="A64" s="53">
        <v>32</v>
      </c>
      <c r="C64" s="53">
        <v>325042</v>
      </c>
      <c r="D64" s="80" t="s">
        <v>318</v>
      </c>
      <c r="E64" s="80" t="s">
        <v>319</v>
      </c>
      <c r="F64" s="77" t="s">
        <v>165</v>
      </c>
      <c r="G64" s="81" t="s">
        <v>315</v>
      </c>
      <c r="H64" s="82" t="s">
        <v>316</v>
      </c>
      <c r="I64" s="83">
        <v>6</v>
      </c>
      <c r="J64" s="84">
        <v>120211</v>
      </c>
      <c r="K64" s="61">
        <v>1526.61</v>
      </c>
      <c r="L64" s="61"/>
    </row>
    <row r="65" spans="1:12" ht="15" customHeight="1" x14ac:dyDescent="0.15">
      <c r="A65" s="53">
        <v>32</v>
      </c>
      <c r="C65" s="53">
        <v>325043</v>
      </c>
      <c r="D65" s="80" t="s">
        <v>320</v>
      </c>
      <c r="E65" s="80" t="s">
        <v>321</v>
      </c>
      <c r="F65" s="77" t="s">
        <v>165</v>
      </c>
      <c r="G65" s="81" t="s">
        <v>315</v>
      </c>
      <c r="H65" s="82" t="s">
        <v>316</v>
      </c>
      <c r="I65" s="83">
        <v>6</v>
      </c>
      <c r="J65" s="84">
        <v>110608</v>
      </c>
      <c r="K65" s="61">
        <v>851.84</v>
      </c>
      <c r="L65" s="61"/>
    </row>
    <row r="66" spans="1:12" ht="15" customHeight="1" x14ac:dyDescent="0.4">
      <c r="A66" s="53">
        <v>33</v>
      </c>
      <c r="B66" s="66" t="s">
        <v>171</v>
      </c>
      <c r="C66" s="53">
        <v>330001</v>
      </c>
      <c r="D66" s="53" t="s">
        <v>167</v>
      </c>
      <c r="E66" s="53" t="s">
        <v>168</v>
      </c>
      <c r="F66" s="53" t="s">
        <v>169</v>
      </c>
      <c r="G66" s="67" t="s">
        <v>170</v>
      </c>
      <c r="H66" s="67"/>
      <c r="I66" s="68">
        <v>2</v>
      </c>
      <c r="J66" s="70">
        <v>90829</v>
      </c>
      <c r="K66" s="61">
        <v>251.89</v>
      </c>
      <c r="L66" s="61"/>
    </row>
    <row r="67" spans="1:12" x14ac:dyDescent="0.4">
      <c r="A67" s="53">
        <v>33</v>
      </c>
      <c r="C67" s="53">
        <v>335086</v>
      </c>
      <c r="D67" s="53" t="s">
        <v>172</v>
      </c>
      <c r="E67" s="53" t="s">
        <v>173</v>
      </c>
      <c r="F67" s="53" t="s">
        <v>174</v>
      </c>
      <c r="G67" s="53" t="s">
        <v>175</v>
      </c>
      <c r="H67" s="53"/>
      <c r="J67" s="60">
        <v>20110708</v>
      </c>
      <c r="K67" s="61">
        <v>805.64</v>
      </c>
      <c r="L67" s="61"/>
    </row>
    <row r="68" spans="1:12" x14ac:dyDescent="0.4">
      <c r="A68" s="53">
        <v>33</v>
      </c>
      <c r="C68" s="53">
        <v>335087</v>
      </c>
      <c r="D68" s="53" t="s">
        <v>176</v>
      </c>
      <c r="E68" s="53" t="s">
        <v>177</v>
      </c>
      <c r="F68" s="53" t="s">
        <v>174</v>
      </c>
      <c r="G68" s="53" t="s">
        <v>178</v>
      </c>
      <c r="H68" s="53"/>
      <c r="I68" s="56">
        <v>3</v>
      </c>
      <c r="J68" s="60">
        <v>61005</v>
      </c>
      <c r="K68" s="61">
        <v>371.8</v>
      </c>
      <c r="L68" s="61"/>
    </row>
    <row r="69" spans="1:12" x14ac:dyDescent="0.4">
      <c r="A69" s="53">
        <v>33</v>
      </c>
      <c r="C69" s="53">
        <v>335088</v>
      </c>
      <c r="D69" s="53" t="s">
        <v>179</v>
      </c>
      <c r="E69" s="53" t="s">
        <v>180</v>
      </c>
      <c r="F69" s="53" t="s">
        <v>174</v>
      </c>
      <c r="G69" s="53" t="s">
        <v>181</v>
      </c>
      <c r="H69" s="53"/>
      <c r="I69" s="56">
        <v>4</v>
      </c>
      <c r="J69" s="60">
        <v>990727</v>
      </c>
      <c r="K69" s="61">
        <v>233.14</v>
      </c>
      <c r="L69" s="61"/>
    </row>
    <row r="70" spans="1:12" x14ac:dyDescent="0.4">
      <c r="A70" s="53">
        <v>33</v>
      </c>
      <c r="C70" s="53">
        <v>335089</v>
      </c>
      <c r="D70" s="53" t="s">
        <v>182</v>
      </c>
      <c r="E70" s="53" t="s">
        <v>183</v>
      </c>
      <c r="F70" s="53" t="s">
        <v>174</v>
      </c>
      <c r="G70" s="53" t="s">
        <v>181</v>
      </c>
      <c r="H70" s="53"/>
      <c r="I70" s="56">
        <v>3</v>
      </c>
      <c r="J70" s="70">
        <v>1222</v>
      </c>
      <c r="K70" s="61">
        <v>129.68</v>
      </c>
      <c r="L70" s="61"/>
    </row>
    <row r="71" spans="1:12" x14ac:dyDescent="0.4">
      <c r="A71" s="53">
        <v>33</v>
      </c>
      <c r="C71" s="53">
        <v>335090</v>
      </c>
      <c r="D71" s="53" t="s">
        <v>184</v>
      </c>
      <c r="E71" s="53" t="s">
        <v>185</v>
      </c>
      <c r="F71" s="53" t="s">
        <v>174</v>
      </c>
      <c r="G71" s="53" t="s">
        <v>186</v>
      </c>
      <c r="H71" s="53"/>
      <c r="I71" s="56">
        <v>3</v>
      </c>
      <c r="J71" s="70">
        <v>623</v>
      </c>
      <c r="K71" s="61">
        <v>194.18</v>
      </c>
      <c r="L71" s="61"/>
    </row>
    <row r="72" spans="1:12" x14ac:dyDescent="0.4">
      <c r="A72" s="53">
        <v>33</v>
      </c>
      <c r="C72" s="53">
        <v>335094</v>
      </c>
      <c r="D72" s="53" t="s">
        <v>189</v>
      </c>
      <c r="E72" s="53" t="s">
        <v>190</v>
      </c>
      <c r="F72" s="53" t="s">
        <v>174</v>
      </c>
      <c r="G72" s="63" t="s">
        <v>191</v>
      </c>
      <c r="H72" s="63"/>
      <c r="J72" s="60">
        <v>920222</v>
      </c>
      <c r="K72" s="61">
        <v>502</v>
      </c>
      <c r="L72" s="61"/>
    </row>
    <row r="73" spans="1:12" x14ac:dyDescent="0.4">
      <c r="A73" s="53">
        <v>33</v>
      </c>
      <c r="C73" s="53">
        <v>335100</v>
      </c>
      <c r="D73" s="63" t="s">
        <v>199</v>
      </c>
      <c r="E73" s="63" t="s">
        <v>200</v>
      </c>
      <c r="F73" s="63" t="s">
        <v>174</v>
      </c>
      <c r="G73" s="63" t="s">
        <v>170</v>
      </c>
      <c r="H73" s="63"/>
      <c r="I73" s="56">
        <v>2</v>
      </c>
      <c r="J73" s="60"/>
      <c r="K73" s="61">
        <v>249.06</v>
      </c>
      <c r="L73" s="61"/>
    </row>
    <row r="74" spans="1:12" x14ac:dyDescent="0.4">
      <c r="A74" s="53">
        <v>34</v>
      </c>
      <c r="B74" s="66" t="s">
        <v>204</v>
      </c>
      <c r="C74" s="53">
        <v>341010</v>
      </c>
      <c r="D74" s="53" t="s">
        <v>201</v>
      </c>
      <c r="E74" s="53" t="s">
        <v>202</v>
      </c>
      <c r="F74" s="53" t="s">
        <v>203</v>
      </c>
      <c r="G74" s="67" t="s">
        <v>290</v>
      </c>
      <c r="H74" s="67"/>
      <c r="I74" s="68">
        <v>2</v>
      </c>
      <c r="J74" s="70">
        <v>70330</v>
      </c>
      <c r="K74" s="61">
        <v>105.35</v>
      </c>
      <c r="L74" s="61"/>
    </row>
    <row r="75" spans="1:12" x14ac:dyDescent="0.4">
      <c r="A75" s="53">
        <v>34</v>
      </c>
      <c r="B75" s="66" t="s">
        <v>208</v>
      </c>
      <c r="C75" s="53">
        <v>341012</v>
      </c>
      <c r="D75" s="53" t="s">
        <v>209</v>
      </c>
      <c r="E75" s="53" t="s">
        <v>210</v>
      </c>
      <c r="F75" s="53" t="s">
        <v>203</v>
      </c>
      <c r="G75" s="67" t="s">
        <v>207</v>
      </c>
      <c r="H75" s="67"/>
      <c r="I75" s="68">
        <v>2</v>
      </c>
      <c r="J75" s="70">
        <v>40105</v>
      </c>
      <c r="K75" s="61">
        <v>189.41</v>
      </c>
    </row>
    <row r="76" spans="1:12" x14ac:dyDescent="0.4">
      <c r="A76" s="53">
        <v>34</v>
      </c>
      <c r="B76" s="66" t="s">
        <v>293</v>
      </c>
      <c r="C76" s="53">
        <v>341021</v>
      </c>
      <c r="D76" s="53" t="s">
        <v>224</v>
      </c>
      <c r="E76" s="53" t="s">
        <v>225</v>
      </c>
      <c r="F76" s="65" t="s">
        <v>203</v>
      </c>
      <c r="G76" s="67" t="s">
        <v>226</v>
      </c>
      <c r="H76" s="67"/>
      <c r="I76" s="68">
        <v>2</v>
      </c>
      <c r="J76" s="70">
        <v>31102</v>
      </c>
      <c r="K76" s="61">
        <v>66.3</v>
      </c>
      <c r="L76" s="61"/>
    </row>
    <row r="77" spans="1:12" x14ac:dyDescent="0.4">
      <c r="A77" s="53">
        <v>34</v>
      </c>
      <c r="C77" s="53">
        <v>341022</v>
      </c>
      <c r="D77" s="53" t="s">
        <v>227</v>
      </c>
      <c r="E77" s="65" t="s">
        <v>228</v>
      </c>
      <c r="F77" s="77" t="s">
        <v>229</v>
      </c>
      <c r="G77" s="77" t="s">
        <v>230</v>
      </c>
      <c r="H77" s="77"/>
      <c r="I77" s="78">
        <v>4</v>
      </c>
      <c r="J77" s="79">
        <v>130219</v>
      </c>
      <c r="K77" s="61">
        <v>612</v>
      </c>
      <c r="L77" s="61"/>
    </row>
    <row r="78" spans="1:12" x14ac:dyDescent="0.4">
      <c r="A78" s="53">
        <v>34</v>
      </c>
      <c r="C78" s="53">
        <v>341023</v>
      </c>
      <c r="D78" s="53" t="s">
        <v>231</v>
      </c>
      <c r="E78" s="65" t="s">
        <v>232</v>
      </c>
      <c r="F78" s="77" t="s">
        <v>229</v>
      </c>
      <c r="G78" s="77" t="s">
        <v>233</v>
      </c>
      <c r="H78" s="77"/>
      <c r="I78" s="78">
        <v>3</v>
      </c>
      <c r="J78" s="79">
        <v>141220</v>
      </c>
      <c r="K78" s="61">
        <v>741.32</v>
      </c>
      <c r="L78" s="61"/>
    </row>
    <row r="79" spans="1:12" x14ac:dyDescent="0.15">
      <c r="A79" s="53">
        <v>34</v>
      </c>
      <c r="C79" s="53">
        <v>341024</v>
      </c>
      <c r="D79" s="80" t="s">
        <v>322</v>
      </c>
      <c r="E79" s="80" t="s">
        <v>323</v>
      </c>
      <c r="F79" s="85" t="s">
        <v>203</v>
      </c>
      <c r="G79" s="83" t="s">
        <v>324</v>
      </c>
      <c r="H79" s="83" t="s">
        <v>325</v>
      </c>
      <c r="I79" s="85">
        <v>3</v>
      </c>
      <c r="J79" s="84">
        <v>150314</v>
      </c>
      <c r="K79" s="61">
        <v>753.43</v>
      </c>
      <c r="L79" s="61"/>
    </row>
    <row r="80" spans="1:12" x14ac:dyDescent="0.4">
      <c r="A80" s="53">
        <v>35</v>
      </c>
      <c r="C80" s="53">
        <v>355041</v>
      </c>
      <c r="D80" s="53" t="s">
        <v>241</v>
      </c>
      <c r="E80" s="64" t="s">
        <v>242</v>
      </c>
      <c r="F80" s="64" t="s">
        <v>236</v>
      </c>
      <c r="G80" s="53" t="s">
        <v>336</v>
      </c>
      <c r="H80" s="53"/>
      <c r="I80" s="56">
        <v>1</v>
      </c>
      <c r="J80" s="60">
        <v>70711</v>
      </c>
      <c r="K80" s="61">
        <v>507.95</v>
      </c>
      <c r="L80" s="61"/>
    </row>
    <row r="81" spans="1:12" x14ac:dyDescent="0.4">
      <c r="A81" s="53">
        <v>35</v>
      </c>
      <c r="C81" s="53">
        <v>355042</v>
      </c>
      <c r="D81" s="53" t="s">
        <v>243</v>
      </c>
      <c r="E81" s="64" t="s">
        <v>244</v>
      </c>
      <c r="F81" s="64" t="s">
        <v>236</v>
      </c>
      <c r="G81" s="86" t="s">
        <v>245</v>
      </c>
      <c r="H81" s="86"/>
      <c r="I81" s="56">
        <v>5</v>
      </c>
      <c r="J81" s="60">
        <v>91110</v>
      </c>
      <c r="K81" s="61">
        <v>587.79999999999995</v>
      </c>
      <c r="L81" s="61"/>
    </row>
    <row r="82" spans="1:12" x14ac:dyDescent="0.4">
      <c r="A82" s="53">
        <v>38</v>
      </c>
      <c r="B82" s="66" t="s">
        <v>257</v>
      </c>
      <c r="C82" s="53">
        <v>380003</v>
      </c>
      <c r="D82" s="53" t="s">
        <v>255</v>
      </c>
      <c r="E82" s="53" t="s">
        <v>256</v>
      </c>
      <c r="F82" s="53" t="s">
        <v>250</v>
      </c>
      <c r="G82" s="67" t="s">
        <v>291</v>
      </c>
      <c r="H82" s="67"/>
      <c r="I82" s="68">
        <v>3</v>
      </c>
      <c r="J82" s="70">
        <v>80914</v>
      </c>
      <c r="K82" s="61">
        <v>404.46</v>
      </c>
      <c r="L82" s="61"/>
    </row>
    <row r="83" spans="1:12" x14ac:dyDescent="0.4">
      <c r="A83" s="53">
        <v>38</v>
      </c>
      <c r="B83" s="87" t="s">
        <v>295</v>
      </c>
      <c r="C83" s="53">
        <v>380004</v>
      </c>
      <c r="D83" s="53" t="s">
        <v>258</v>
      </c>
      <c r="E83" s="53" t="s">
        <v>259</v>
      </c>
      <c r="F83" s="53" t="s">
        <v>250</v>
      </c>
      <c r="G83" s="63" t="s">
        <v>251</v>
      </c>
      <c r="H83" s="63"/>
      <c r="I83" s="56">
        <v>6</v>
      </c>
      <c r="J83" s="60">
        <v>101207</v>
      </c>
      <c r="K83" s="61">
        <v>375.83</v>
      </c>
      <c r="L83" s="61"/>
    </row>
    <row r="84" spans="1:12" x14ac:dyDescent="0.4">
      <c r="A84" s="53">
        <v>38</v>
      </c>
      <c r="C84" s="53">
        <v>380005</v>
      </c>
      <c r="D84" s="53" t="s">
        <v>260</v>
      </c>
      <c r="E84" s="53" t="s">
        <v>261</v>
      </c>
      <c r="F84" s="53" t="s">
        <v>250</v>
      </c>
      <c r="G84" s="63" t="s">
        <v>262</v>
      </c>
      <c r="H84" s="63"/>
      <c r="I84" s="56">
        <v>4</v>
      </c>
      <c r="J84" s="60">
        <v>121127</v>
      </c>
      <c r="K84" s="61">
        <v>890.33</v>
      </c>
      <c r="L84" s="6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no.1</vt:lpstr>
      <vt:lpstr>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正光 江原</dc:creator>
  <cp:lastModifiedBy>正光 江原</cp:lastModifiedBy>
  <dcterms:created xsi:type="dcterms:W3CDTF">2023-11-06T11:54:27Z</dcterms:created>
  <dcterms:modified xsi:type="dcterms:W3CDTF">2024-03-19T12:18:43Z</dcterms:modified>
</cp:coreProperties>
</file>